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twagim\OneDrive - Pfizer\Downloads\"/>
    </mc:Choice>
  </mc:AlternateContent>
  <xr:revisionPtr revIDLastSave="17" documentId="8_{071D4EFE-D805-48BE-B640-75EFD3CAF8C7}" xr6:coauthVersionLast="45" xr6:coauthVersionMax="46" xr10:uidLastSave="{BA2F7564-1637-4696-AE01-508AF3DF921E}"/>
  <bookViews>
    <workbookView xWindow="-28920" yWindow="-120" windowWidth="29040" windowHeight="15840" xr2:uid="{00000000-000D-0000-FFFF-FFFF00000000}"/>
  </bookViews>
  <sheets>
    <sheet name="Work Packages" sheetId="1" r:id="rId1"/>
    <sheet name="Deliverables" sheetId="3" r:id="rId2"/>
  </sheets>
  <externalReferences>
    <externalReference r:id="rId3"/>
  </externalReferences>
  <definedNames>
    <definedName name="Check_Locked">[1]Tables!$F$15</definedName>
    <definedName name="Version_Code">[1]Tables!$F$14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0" roundtripDataSignature="AMtx7mimbgNxWIbvtH48+LaBwVPCgHaltw=="/>
    </ext>
  </extLst>
</workbook>
</file>

<file path=xl/calcChain.xml><?xml version="1.0" encoding="utf-8"?>
<calcChain xmlns="http://schemas.openxmlformats.org/spreadsheetml/2006/main">
  <c r="I108" i="1" l="1"/>
  <c r="I38" i="1"/>
  <c r="K38" i="1" s="1"/>
  <c r="J38" i="1"/>
  <c r="M38" i="1"/>
  <c r="I39" i="1"/>
  <c r="J39" i="1"/>
  <c r="M39" i="1"/>
  <c r="I40" i="1"/>
  <c r="J40" i="1"/>
  <c r="M40" i="1"/>
  <c r="I36" i="1"/>
  <c r="J36" i="1"/>
  <c r="M36" i="1"/>
  <c r="M30" i="1"/>
  <c r="J30" i="1"/>
  <c r="I30" i="1"/>
  <c r="K30" i="1" s="1"/>
  <c r="M29" i="1"/>
  <c r="J29" i="1"/>
  <c r="I29" i="1"/>
  <c r="I27" i="1"/>
  <c r="J27" i="1"/>
  <c r="M27" i="1"/>
  <c r="I28" i="1"/>
  <c r="K28" i="1" s="1"/>
  <c r="J28" i="1"/>
  <c r="M28" i="1"/>
  <c r="K39" i="1" l="1"/>
  <c r="K27" i="1"/>
  <c r="K29" i="1"/>
  <c r="K40" i="1"/>
  <c r="K36" i="1"/>
  <c r="M6" i="1" l="1"/>
  <c r="M5" i="1"/>
  <c r="M7" i="1"/>
  <c r="M15" i="1"/>
  <c r="M14" i="1"/>
  <c r="M13" i="1"/>
  <c r="M12" i="1"/>
  <c r="M11" i="1"/>
  <c r="M10" i="1"/>
  <c r="M9" i="1"/>
  <c r="M16" i="1"/>
  <c r="M18" i="1"/>
  <c r="M19" i="1"/>
  <c r="M21" i="1"/>
  <c r="M32" i="1"/>
  <c r="M31" i="1"/>
  <c r="M26" i="1"/>
  <c r="M25" i="1"/>
  <c r="M24" i="1"/>
  <c r="M23" i="1"/>
  <c r="M37" i="1"/>
  <c r="M35" i="1"/>
  <c r="M34" i="1"/>
  <c r="M43" i="1"/>
  <c r="M46" i="1"/>
  <c r="M45" i="1"/>
  <c r="M48" i="1"/>
  <c r="M51" i="1"/>
  <c r="M50" i="1"/>
  <c r="M49" i="1"/>
  <c r="M62" i="1"/>
  <c r="M61" i="1"/>
  <c r="M60" i="1"/>
  <c r="M59" i="1"/>
  <c r="M58" i="1"/>
  <c r="M57" i="1"/>
  <c r="M56" i="1"/>
  <c r="M55" i="1"/>
  <c r="M54" i="1"/>
  <c r="M53" i="1"/>
  <c r="M66" i="1"/>
  <c r="M65" i="1"/>
  <c r="M64" i="1"/>
  <c r="M73" i="1"/>
  <c r="M72" i="1"/>
  <c r="M71" i="1"/>
  <c r="M70" i="1"/>
  <c r="M69" i="1"/>
  <c r="M76" i="1"/>
  <c r="M75" i="1"/>
  <c r="M78" i="1"/>
  <c r="M79" i="1"/>
  <c r="M93" i="1"/>
  <c r="M91" i="1"/>
  <c r="M90" i="1"/>
  <c r="M89" i="1"/>
  <c r="M87" i="1"/>
  <c r="M85" i="1"/>
  <c r="M84" i="1"/>
  <c r="M83" i="1"/>
  <c r="M82" i="1"/>
  <c r="M96" i="1"/>
  <c r="M97" i="1"/>
  <c r="M98" i="1"/>
  <c r="M99" i="1"/>
  <c r="M100" i="1"/>
  <c r="M101" i="1"/>
  <c r="M102" i="1"/>
  <c r="M95" i="1"/>
  <c r="I49" i="1"/>
  <c r="J49" i="1"/>
  <c r="K49" i="1"/>
  <c r="I50" i="1"/>
  <c r="J50" i="1"/>
  <c r="K50" i="1" s="1"/>
  <c r="I51" i="1"/>
  <c r="J51" i="1"/>
  <c r="I52" i="1"/>
  <c r="J52" i="1"/>
  <c r="K52" i="1"/>
  <c r="I82" i="1"/>
  <c r="J82" i="1"/>
  <c r="I83" i="1"/>
  <c r="K83" i="1" s="1"/>
  <c r="J83" i="1"/>
  <c r="I84" i="1"/>
  <c r="J84" i="1"/>
  <c r="I85" i="1"/>
  <c r="J85" i="1"/>
  <c r="K85" i="1"/>
  <c r="I86" i="1"/>
  <c r="K86" i="1" s="1"/>
  <c r="J86" i="1"/>
  <c r="I87" i="1"/>
  <c r="J87" i="1"/>
  <c r="I88" i="1"/>
  <c r="J88" i="1"/>
  <c r="K88" i="1"/>
  <c r="I89" i="1"/>
  <c r="K89" i="1" s="1"/>
  <c r="J89" i="1"/>
  <c r="I90" i="1"/>
  <c r="J90" i="1"/>
  <c r="I69" i="1"/>
  <c r="J69" i="1"/>
  <c r="I70" i="1"/>
  <c r="K70" i="1" s="1"/>
  <c r="J70" i="1"/>
  <c r="I71" i="1"/>
  <c r="K71" i="1" s="1"/>
  <c r="J71" i="1"/>
  <c r="I72" i="1"/>
  <c r="J72" i="1"/>
  <c r="K72" i="1"/>
  <c r="I73" i="1"/>
  <c r="K73" i="1" s="1"/>
  <c r="J73" i="1"/>
  <c r="I74" i="1"/>
  <c r="K74" i="1" s="1"/>
  <c r="J74" i="1"/>
  <c r="I75" i="1"/>
  <c r="J75" i="1"/>
  <c r="K75" i="1"/>
  <c r="I76" i="1"/>
  <c r="K76" i="1" s="1"/>
  <c r="J76" i="1"/>
  <c r="I77" i="1"/>
  <c r="K77" i="1" s="1"/>
  <c r="J77" i="1"/>
  <c r="I44" i="1"/>
  <c r="J44" i="1"/>
  <c r="I45" i="1"/>
  <c r="J45" i="1"/>
  <c r="K45" i="1"/>
  <c r="I46" i="1"/>
  <c r="J46" i="1"/>
  <c r="K46" i="1" s="1"/>
  <c r="I47" i="1"/>
  <c r="J47" i="1"/>
  <c r="I48" i="1"/>
  <c r="J48" i="1"/>
  <c r="I53" i="1"/>
  <c r="K53" i="1" s="1"/>
  <c r="J53" i="1"/>
  <c r="I54" i="1"/>
  <c r="J54" i="1"/>
  <c r="I55" i="1"/>
  <c r="J55" i="1"/>
  <c r="I56" i="1"/>
  <c r="J56" i="1"/>
  <c r="I57" i="1"/>
  <c r="J57" i="1"/>
  <c r="I58" i="1"/>
  <c r="K58" i="1" s="1"/>
  <c r="J58" i="1"/>
  <c r="I59" i="1"/>
  <c r="J59" i="1"/>
  <c r="I60" i="1"/>
  <c r="J60" i="1"/>
  <c r="I61" i="1"/>
  <c r="K61" i="1" s="1"/>
  <c r="J61" i="1"/>
  <c r="I62" i="1"/>
  <c r="J62" i="1"/>
  <c r="I63" i="1"/>
  <c r="J63" i="1"/>
  <c r="I64" i="1"/>
  <c r="J64" i="1"/>
  <c r="I65" i="1"/>
  <c r="J65" i="1"/>
  <c r="I66" i="1"/>
  <c r="J66" i="1"/>
  <c r="J5" i="1"/>
  <c r="I6" i="1"/>
  <c r="K6" i="1" s="1"/>
  <c r="J6" i="1"/>
  <c r="I7" i="1"/>
  <c r="K7" i="1" s="1"/>
  <c r="J7" i="1"/>
  <c r="I8" i="1"/>
  <c r="J8" i="1"/>
  <c r="K8" i="1"/>
  <c r="I9" i="1"/>
  <c r="J9" i="1"/>
  <c r="I10" i="1"/>
  <c r="J10" i="1"/>
  <c r="I11" i="1"/>
  <c r="J11" i="1"/>
  <c r="I12" i="1"/>
  <c r="J12" i="1"/>
  <c r="I13" i="1"/>
  <c r="J13" i="1"/>
  <c r="I14" i="1"/>
  <c r="J14" i="1"/>
  <c r="I15" i="1"/>
  <c r="J15" i="1"/>
  <c r="I16" i="1"/>
  <c r="J16" i="1"/>
  <c r="I17" i="1"/>
  <c r="K17" i="1" s="1"/>
  <c r="J17" i="1"/>
  <c r="I18" i="1"/>
  <c r="K18" i="1" s="1"/>
  <c r="J18" i="1"/>
  <c r="I19" i="1"/>
  <c r="J19" i="1"/>
  <c r="I21" i="1"/>
  <c r="K21" i="1" s="1"/>
  <c r="J21" i="1"/>
  <c r="I23" i="1"/>
  <c r="K23" i="1" s="1"/>
  <c r="J23" i="1"/>
  <c r="I24" i="1"/>
  <c r="J24" i="1"/>
  <c r="I25" i="1"/>
  <c r="K25" i="1" s="1"/>
  <c r="J25" i="1"/>
  <c r="I26" i="1"/>
  <c r="K26" i="1" s="1"/>
  <c r="J26" i="1"/>
  <c r="I31" i="1"/>
  <c r="J31" i="1"/>
  <c r="I32" i="1"/>
  <c r="J32" i="1"/>
  <c r="I34" i="1"/>
  <c r="J34" i="1"/>
  <c r="I35" i="1"/>
  <c r="J35" i="1"/>
  <c r="K35" i="1" s="1"/>
  <c r="I37" i="1"/>
  <c r="J37" i="1"/>
  <c r="I42" i="1"/>
  <c r="K42" i="1" s="1"/>
  <c r="J42" i="1"/>
  <c r="I43" i="1"/>
  <c r="K43" i="1" s="1"/>
  <c r="J43" i="1"/>
  <c r="I68" i="1"/>
  <c r="J68" i="1"/>
  <c r="I78" i="1"/>
  <c r="J78" i="1"/>
  <c r="I79" i="1"/>
  <c r="J79" i="1"/>
  <c r="I81" i="1"/>
  <c r="J81" i="1"/>
  <c r="K81" i="1"/>
  <c r="I91" i="1"/>
  <c r="J91" i="1"/>
  <c r="K91" i="1"/>
  <c r="I95" i="1"/>
  <c r="J95" i="1"/>
  <c r="I96" i="1"/>
  <c r="J96" i="1"/>
  <c r="K96" i="1"/>
  <c r="I97" i="1"/>
  <c r="J97" i="1"/>
  <c r="K97" i="1"/>
  <c r="I98" i="1"/>
  <c r="J98" i="1"/>
  <c r="I99" i="1"/>
  <c r="J99" i="1"/>
  <c r="I100" i="1"/>
  <c r="J100" i="1"/>
  <c r="I101" i="1"/>
  <c r="K101" i="1" s="1"/>
  <c r="J101" i="1"/>
  <c r="I102" i="1"/>
  <c r="K102" i="1" s="1"/>
  <c r="J102" i="1"/>
  <c r="I103" i="1"/>
  <c r="J103" i="1"/>
  <c r="I5" i="1"/>
  <c r="K5" i="1" s="1"/>
  <c r="K100" i="1" l="1"/>
  <c r="K68" i="1"/>
  <c r="K19" i="1"/>
  <c r="K59" i="1"/>
  <c r="K55" i="1"/>
  <c r="K47" i="1"/>
  <c r="K44" i="1"/>
  <c r="K90" i="1"/>
  <c r="K87" i="1"/>
  <c r="K84" i="1"/>
  <c r="K78" i="1"/>
  <c r="K64" i="1"/>
  <c r="K69" i="1"/>
  <c r="K12" i="1"/>
  <c r="K99" i="1"/>
  <c r="K15" i="1"/>
  <c r="K11" i="1"/>
  <c r="K103" i="1"/>
  <c r="K37" i="1"/>
  <c r="K24" i="1"/>
  <c r="K16" i="1"/>
  <c r="K98" i="1"/>
  <c r="K95" i="1"/>
  <c r="K79" i="1"/>
  <c r="K14" i="1"/>
  <c r="K10" i="1"/>
  <c r="K82" i="1"/>
  <c r="K54" i="1"/>
  <c r="K34" i="1"/>
  <c r="K9" i="1"/>
  <c r="K57" i="1"/>
  <c r="K65" i="1"/>
  <c r="K56" i="1"/>
  <c r="K51" i="1"/>
  <c r="K60" i="1"/>
  <c r="K32" i="1"/>
  <c r="K63" i="1"/>
  <c r="K48" i="1"/>
  <c r="K13" i="1"/>
  <c r="K31" i="1"/>
  <c r="K66" i="1"/>
  <c r="K62" i="1"/>
</calcChain>
</file>

<file path=xl/sharedStrings.xml><?xml version="1.0" encoding="utf-8"?>
<sst xmlns="http://schemas.openxmlformats.org/spreadsheetml/2006/main" count="430" uniqueCount="296">
  <si>
    <t>Work packages and tasks</t>
  </si>
  <si>
    <t>Months</t>
  </si>
  <si>
    <t>WP1 Assessment of available COVID-19 cohorts datasets</t>
  </si>
  <si>
    <t>WP2 - Data harmonization framework</t>
  </si>
  <si>
    <t>T2.1 Technical specification (leverage the White Rabbit and Rabbit-in-A-hat tools from OHDSI)</t>
  </si>
  <si>
    <t>T2.2 Defining the data elements of importance</t>
  </si>
  <si>
    <t>T2.3 OMOP (OHDSI) common data model  matching and eventual extension</t>
  </si>
  <si>
    <t>M2.3</t>
  </si>
  <si>
    <t>T2.4 ETL and mapping process</t>
  </si>
  <si>
    <t>T2.6 Single dataset test on basic statitistics</t>
  </si>
  <si>
    <t xml:space="preserve">WP3 - Common Interface for data access, querying and analytic including OHDSI tools </t>
  </si>
  <si>
    <t>T3.1 Architecture design</t>
  </si>
  <si>
    <t>T3.2 Data security layer</t>
  </si>
  <si>
    <t>M3.2</t>
  </si>
  <si>
    <t>T3.3 Integrating OHDSI interface for data access, query and analysis</t>
  </si>
  <si>
    <t>M3.3</t>
  </si>
  <si>
    <t>T3.4 Other tools integration</t>
  </si>
  <si>
    <t>WP4 -New Data collection, Ethics, data privacy and data related legal issues</t>
  </si>
  <si>
    <t>T4.1 Ethics</t>
  </si>
  <si>
    <t xml:space="preserve">T4.2 Data privacy </t>
  </si>
  <si>
    <t>T4.3 Data regulations and best practices (Legal framework)</t>
  </si>
  <si>
    <t>WP5 - Framework of data analytics</t>
  </si>
  <si>
    <t>T5.1 Quantitative methods and statistical design</t>
  </si>
  <si>
    <t>M5.1</t>
  </si>
  <si>
    <t>T5.2 Data mining</t>
  </si>
  <si>
    <t>T5.3 Machine learning</t>
  </si>
  <si>
    <t>T5.4 Integrated methodes (and Tools)</t>
  </si>
  <si>
    <t xml:space="preserve">WP6 - Dissemination, Exploitation and Communication </t>
  </si>
  <si>
    <t>T6.1 Project website with intranet communication tool</t>
  </si>
  <si>
    <t>M6.1</t>
  </si>
  <si>
    <t xml:space="preserve">T6.2 Project Communication and Dissemination Strategy  </t>
  </si>
  <si>
    <t>T6.3 Dissemination and exploitation plan</t>
  </si>
  <si>
    <t>T6.4 Publication plan including self-archiving</t>
  </si>
  <si>
    <t>T6.5 Consortium events plan (conferences, workshops, hackathons)</t>
  </si>
  <si>
    <t>WP7: Coordination</t>
  </si>
  <si>
    <t>T7.1 Project oversight and coordination</t>
  </si>
  <si>
    <t>T7.3 Reporting and administartion</t>
  </si>
  <si>
    <t>T7.4 Risk managment</t>
  </si>
  <si>
    <t>T7.5 Project governance, Consortium managment and internal communication</t>
  </si>
  <si>
    <t>T7.6 Alliance managment with ongoing initiatives</t>
  </si>
  <si>
    <t>T7.7 Consortium events organization (conferences, workshops, hackathons)</t>
  </si>
  <si>
    <t>T7.8 Scalability and sustainability of created framework</t>
  </si>
  <si>
    <t>D1.1</t>
  </si>
  <si>
    <t>D1.3</t>
  </si>
  <si>
    <t>D2.1</t>
  </si>
  <si>
    <t>WP4 - Ethics, data privacy and data related legal issues</t>
  </si>
  <si>
    <t>D4.3</t>
  </si>
  <si>
    <t>WP5 - Framework of validations analytics</t>
  </si>
  <si>
    <t>M5.3a</t>
  </si>
  <si>
    <t>M5.2b</t>
  </si>
  <si>
    <t>M5.4a</t>
  </si>
  <si>
    <t>M5.5a</t>
  </si>
  <si>
    <t>M5.5b</t>
  </si>
  <si>
    <t>D6.2</t>
  </si>
  <si>
    <t>D6.4</t>
  </si>
  <si>
    <t>D6.5</t>
  </si>
  <si>
    <t>D7.3b</t>
  </si>
  <si>
    <t>D7.5b</t>
  </si>
  <si>
    <t>D1.1. Inventory of available COVID-19 cohorts datasets</t>
  </si>
  <si>
    <t>3M</t>
  </si>
  <si>
    <t>D1.2. Anticipated list of starting COVID-19 cohorts under EU funding</t>
  </si>
  <si>
    <t>6M</t>
  </si>
  <si>
    <r>
      <t>D1.2</t>
    </r>
    <r>
      <rPr>
        <b/>
        <sz val="11"/>
        <rFont val="Calibri"/>
        <family val="2"/>
      </rPr>
      <t>, M1.2</t>
    </r>
  </si>
  <si>
    <t>D1.3. Assessment Report of readiness and quality of identified COVID-19 cohorts datasets</t>
  </si>
  <si>
    <t>9M</t>
  </si>
  <si>
    <t>D2.1 Technical specification (leverage the open source tools from OHDSI)</t>
  </si>
  <si>
    <t>12M</t>
  </si>
  <si>
    <t xml:space="preserve">D2.2 Cohort data elements of relevance for harmonization </t>
  </si>
  <si>
    <t>D2.3 Data managment plan</t>
  </si>
  <si>
    <t>D2.4 Cohort data harmonization architecture</t>
  </si>
  <si>
    <t>24M</t>
  </si>
  <si>
    <t>D3.2 Technical specification on data security layer</t>
  </si>
  <si>
    <t>16M</t>
  </si>
  <si>
    <t>D3.3 Technical specification on the integrating OHDSI interface for data access, query and analysis</t>
  </si>
  <si>
    <t>D4.3 Data regulations and best practices (Legal framework) report</t>
  </si>
  <si>
    <t>36M</t>
  </si>
  <si>
    <t>D5.1 Quantitative methods and statistical design</t>
  </si>
  <si>
    <t>D5.2 Publication paper on therapeutic outcomes</t>
  </si>
  <si>
    <t>D5.3 Publication paper on immunity assessment (community, healthworkers)</t>
  </si>
  <si>
    <t>D5.4 Publication paper on reproductive health outcomes</t>
  </si>
  <si>
    <t>D6.1 Project website with intranet communication tool</t>
  </si>
  <si>
    <t xml:space="preserve">D6.2 Project Communication and dissemination and exploitation strategy  </t>
  </si>
  <si>
    <t>D6.3 Publication plan including self-archiving</t>
  </si>
  <si>
    <t>18M</t>
  </si>
  <si>
    <t>D6.4Consortium events plan (conferences, workshops, hackathons) reports</t>
  </si>
  <si>
    <t>D7.1 Consortium Agreement</t>
  </si>
  <si>
    <t>D7.2 Charter for cohorts joining the INTERCOHORT database</t>
  </si>
  <si>
    <t>D7.3 Global work plan (including all meetings plan)</t>
  </si>
  <si>
    <r>
      <t>D7.3a</t>
    </r>
    <r>
      <rPr>
        <b/>
        <sz val="11"/>
        <rFont val="Calibri"/>
        <family val="2"/>
      </rPr>
      <t>, M7.3</t>
    </r>
  </si>
  <si>
    <t>D7.4 Project governance, Consortium managment and internal communication plan</t>
  </si>
  <si>
    <r>
      <t>D7.5a</t>
    </r>
    <r>
      <rPr>
        <b/>
        <sz val="11"/>
        <rFont val="Calibri"/>
        <family val="2"/>
      </rPr>
      <t>, M7.5</t>
    </r>
  </si>
  <si>
    <t>T1.2. Inventory of participating hospitals (Contact names: DG, IT, DM)</t>
  </si>
  <si>
    <t>Responsible person</t>
  </si>
  <si>
    <t>Start</t>
  </si>
  <si>
    <t>End date</t>
  </si>
  <si>
    <t>Planned</t>
  </si>
  <si>
    <t>Actual</t>
  </si>
  <si>
    <t>Assigned budget</t>
  </si>
  <si>
    <t>Activity code</t>
  </si>
  <si>
    <t>Current status</t>
  </si>
  <si>
    <t>WP2 - Hospital Data harmonization framework</t>
  </si>
  <si>
    <t xml:space="preserve">WP3 - Central dashboard: Common Interface for data access, querying and analytic including OHDSI tools </t>
  </si>
  <si>
    <t>T1.1</t>
  </si>
  <si>
    <t>T1.2</t>
  </si>
  <si>
    <t>T1.3</t>
  </si>
  <si>
    <t>T1.1.1</t>
  </si>
  <si>
    <t>T1.1. Inventory of available COVID-19 testing datasets</t>
  </si>
  <si>
    <t>Mohammed Semakula (RBC)</t>
  </si>
  <si>
    <r>
      <t xml:space="preserve">           </t>
    </r>
    <r>
      <rPr>
        <b/>
        <sz val="11"/>
        <color theme="1"/>
        <rFont val="Calibri"/>
        <family val="2"/>
      </rPr>
      <t xml:space="preserve">a) Where: </t>
    </r>
    <r>
      <rPr>
        <sz val="11"/>
        <color theme="1"/>
        <rFont val="Calibri"/>
        <family val="2"/>
      </rPr>
      <t>Contact RBC to know all testing dataset locations -Is there a centralised dataset hub?</t>
    </r>
  </si>
  <si>
    <r>
      <rPr>
        <b/>
        <sz val="11"/>
        <color theme="1"/>
        <rFont val="Calibri"/>
        <family val="2"/>
      </rPr>
      <t>b)How to access them/it?</t>
    </r>
    <r>
      <rPr>
        <sz val="11"/>
        <color theme="1"/>
        <rFont val="Calibri"/>
        <family val="2"/>
      </rPr>
      <t xml:space="preserve"> : How to access the datasets, In case they are centralised, Please add the Excel diagram showing its structure (with contact person)</t>
    </r>
  </si>
  <si>
    <t>T1.1.2</t>
  </si>
  <si>
    <t>T1.1.3</t>
  </si>
  <si>
    <t>Involved persons 
(to be cc'd)</t>
  </si>
  <si>
    <t>Lars Halvorsen (EdenceHealth)</t>
  </si>
  <si>
    <r>
      <rPr>
        <b/>
        <sz val="11"/>
        <color theme="1"/>
        <rFont val="Calibri"/>
        <family val="2"/>
      </rPr>
      <t>c)Activity report</t>
    </r>
    <r>
      <rPr>
        <sz val="11"/>
        <color theme="1"/>
        <rFont val="Calibri"/>
        <family val="2"/>
      </rPr>
      <t xml:space="preserve"> : Organize an ad hoc meeting to see if every thing is ready for Lars team</t>
    </r>
  </si>
  <si>
    <t>JB Byiringiro (RBC)</t>
  </si>
  <si>
    <t>T1.2.1</t>
  </si>
  <si>
    <t>T1.2.2</t>
  </si>
  <si>
    <t>T1.2.3</t>
  </si>
  <si>
    <t>T1.2.4</t>
  </si>
  <si>
    <t>T1.2.5</t>
  </si>
  <si>
    <t>T1.2.6</t>
  </si>
  <si>
    <t>T1.2.7</t>
  </si>
  <si>
    <t>T1.2.8</t>
  </si>
  <si>
    <t>Planned activity duration</t>
  </si>
  <si>
    <t>Actual activity duration</t>
  </si>
  <si>
    <t>Time gained or lost</t>
  </si>
  <si>
    <t>Monitoring timelines</t>
  </si>
  <si>
    <t>Comments</t>
  </si>
  <si>
    <t xml:space="preserve">           a) Technical assessment (see technical desk work support budget)</t>
  </si>
  <si>
    <t>T1.3.1</t>
  </si>
  <si>
    <t xml:space="preserve">           b) Assessment report to be discussed in the meeting listed in task T1.1.3</t>
  </si>
  <si>
    <r>
      <t xml:space="preserve">JB Byiringiro (RBC)
</t>
    </r>
    <r>
      <rPr>
        <sz val="8"/>
        <color rgb="FFFF0000"/>
        <rFont val="Arial"/>
        <family val="2"/>
      </rPr>
      <t xml:space="preserve">PMO  to organize </t>
    </r>
    <r>
      <rPr>
        <sz val="8"/>
        <color theme="1"/>
        <rFont val="Arial"/>
        <family val="2"/>
      </rPr>
      <t>(Sub-activity details in the budget table)</t>
    </r>
  </si>
  <si>
    <t>T1.3. Assessment of readiness and quality of identified COVID-19 datasets</t>
  </si>
  <si>
    <t>T1.3.2</t>
  </si>
  <si>
    <t>T1.4. Database structure of listed COVID-19  datasets</t>
  </si>
  <si>
    <t>T1.4.1</t>
  </si>
  <si>
    <t xml:space="preserve">           a) Running in parallel of the task T1.1.2</t>
  </si>
  <si>
    <t>Mohammed Semakula (RBC)
Lars Halvorsen (EdenceHealth)</t>
  </si>
  <si>
    <t>T2.5 Validation of the conversion (leverage the ACHILLES  from OHDSI  and other tools)</t>
  </si>
  <si>
    <t>T4.1.1</t>
  </si>
  <si>
    <t>T5.1</t>
  </si>
  <si>
    <t>T5.1.1</t>
  </si>
  <si>
    <t>b) 1st hackaton to review the core model (sub-activities and details in the budget table)</t>
  </si>
  <si>
    <t>c) 2nd hackaton to validating the core model (sub-activities and details in the budget table)</t>
  </si>
  <si>
    <t>c) Proof-of-concept testing</t>
  </si>
  <si>
    <t>a) Development of the core predicting algorithm (GRU BAYES or another)</t>
  </si>
  <si>
    <t>b) 1st hackaton to review the algorithm in action : test and validate the first iteration</t>
  </si>
  <si>
    <t>T5.1.2</t>
  </si>
  <si>
    <t>T5.1.3</t>
  </si>
  <si>
    <t>T5.1.4</t>
  </si>
  <si>
    <r>
      <t xml:space="preserve">a) Development of the core integrating model (technical support by a dedicated team from investigators)
(inspired from our Ghent university work: </t>
    </r>
    <r>
      <rPr>
        <sz val="11"/>
        <color theme="4"/>
        <rFont val="Calibri"/>
        <family val="2"/>
      </rPr>
      <t>https://biomath.ugent.be/covid-19-outbreak-modelling-and-control</t>
    </r>
    <r>
      <rPr>
        <sz val="11"/>
        <color theme="1"/>
        <rFont val="Calibri"/>
        <family val="2"/>
      </rPr>
      <t>)</t>
    </r>
  </si>
  <si>
    <t>a) Development of thematic analysis -Listing all potential publications topics</t>
  </si>
  <si>
    <t>b) Thematic breakdown of analysis (5 teams: Gender, Social economic , Mental health, clinical &amp; epidemiology outcomes, Predictions)</t>
  </si>
  <si>
    <t>T5.2</t>
  </si>
  <si>
    <t>T7.1</t>
  </si>
  <si>
    <t>T7.2</t>
  </si>
  <si>
    <t>T7.3</t>
  </si>
  <si>
    <t>T5.3</t>
  </si>
  <si>
    <t>T5.3.1</t>
  </si>
  <si>
    <t>T5.3.2</t>
  </si>
  <si>
    <t>T5.4</t>
  </si>
  <si>
    <t>T5.4.1</t>
  </si>
  <si>
    <t>T5.4.2</t>
  </si>
  <si>
    <t>a) Contact the website master for design  -The web integrated into RBC dashboard ideally</t>
  </si>
  <si>
    <t>b) Website development with documents/archives repository part</t>
  </si>
  <si>
    <t>c) Development of visualisations and integrate it to the Website</t>
  </si>
  <si>
    <t>c) Launching the first version of the website</t>
  </si>
  <si>
    <t>a) Listing all potential events (conferences, seminars) where the project outcomes can be disseminated</t>
  </si>
  <si>
    <t>a) Community linking and dissemination plan: "Bikora Bite" program partnership</t>
  </si>
  <si>
    <t>b) Website updating and link with IDRC COVID-19 South programwebsite</t>
  </si>
  <si>
    <t>a) Listing all planned consortium reaserch meetings (beyond the weekly meetings)</t>
  </si>
  <si>
    <t>T7.2 Project management - Setting up PMO - See details in budget table</t>
  </si>
  <si>
    <t>a) Submission to RNEC</t>
  </si>
  <si>
    <t>a) Discussions about how to access data - Data privacy and access chart set up</t>
  </si>
  <si>
    <t>a) Individual Technical support work:Preparing the word format questionnaire - Meeting with Edence to anticipate the mapping + programming (C++, Java) for the App (tentative name "CovidApp Rwanda") + Publishing it to Google and Apple Play</t>
  </si>
  <si>
    <t>b) 1st hackaton to review the high level design</t>
  </si>
  <si>
    <t>c) 2nd hackaton to validating the design</t>
  </si>
  <si>
    <t>d) Overall research meeting including traning of data supervisors who will train the data collectors</t>
  </si>
  <si>
    <t>1) Setting up the Call center and other logistics</t>
  </si>
  <si>
    <t>4) Recruitment of 30 Data colleactors (mainly coming from students at CMHS via MeDSAR association or Journalism/UR, but mixed with others)</t>
  </si>
  <si>
    <t>5) Data collectors training (by data supervisors trained for the purposes)</t>
  </si>
  <si>
    <t>6) Testing and evaluating the data collectors (using a sample of selected subjects -3 per data collector)</t>
  </si>
  <si>
    <t>8) Buil up the Excel with accepted participants and their network operator, so they can push the App and also the fee</t>
  </si>
  <si>
    <t>10) Start calling the subjects to check if there are filling in correctly, and no issues (Weekly)</t>
  </si>
  <si>
    <t>Jean Nepo Utumatwishima</t>
  </si>
  <si>
    <t>7)Starting the calls to selected subjects allover the country: purpose of this 1st call being to introduce and explain the study, and to obtain the consent to participate</t>
  </si>
  <si>
    <t>Each Data Collector</t>
  </si>
  <si>
    <t>Supervisors</t>
  </si>
  <si>
    <t>PMO (Viviane/Odile)</t>
  </si>
  <si>
    <t>T4.3</t>
  </si>
  <si>
    <t>T4.4 Research instruments (Questionnaires): Design, validation, and deployment</t>
  </si>
  <si>
    <t>T4.4</t>
  </si>
  <si>
    <t>T4.4.1</t>
  </si>
  <si>
    <t>T4.4.2</t>
  </si>
  <si>
    <t>T4.4.3</t>
  </si>
  <si>
    <t>T4.4.4</t>
  </si>
  <si>
    <t>T4.5 Data collection</t>
  </si>
  <si>
    <t>T4.5.1</t>
  </si>
  <si>
    <t>1) Weekly call (each data collectors call its subject at weekly basis)</t>
  </si>
  <si>
    <t>2) Plan the first face-toface interview (each data collector visit 5 subjects per districts in M1 and M6)</t>
  </si>
  <si>
    <t>3) Face to face interview (Visit or via CHWs for remote area)</t>
  </si>
  <si>
    <t>T4.5.</t>
  </si>
  <si>
    <t>T4.5.2</t>
  </si>
  <si>
    <t>T4.5.3</t>
  </si>
  <si>
    <t>T4.5.4</t>
  </si>
  <si>
    <t>T4.5.5</t>
  </si>
  <si>
    <t>T4.5.6</t>
  </si>
  <si>
    <t>T4.5.7</t>
  </si>
  <si>
    <t>T4.5.8</t>
  </si>
  <si>
    <t>T4.5.9</t>
  </si>
  <si>
    <t>T4.5.10</t>
  </si>
  <si>
    <t>T4.6 Data collection monitoring</t>
  </si>
  <si>
    <t>T4.6.1</t>
  </si>
  <si>
    <t>T4.6.2</t>
  </si>
  <si>
    <t>T4.6.3</t>
  </si>
  <si>
    <t>T6.1.1</t>
  </si>
  <si>
    <t>T6.1.2</t>
  </si>
  <si>
    <t>T6.1.3</t>
  </si>
  <si>
    <t>T6.1.4</t>
  </si>
  <si>
    <t>T6.2.1</t>
  </si>
  <si>
    <t>T6.3.1</t>
  </si>
  <si>
    <t>T6.3.2</t>
  </si>
  <si>
    <t>T6.5.1</t>
  </si>
  <si>
    <t>T2.1</t>
  </si>
  <si>
    <t>T2.2</t>
  </si>
  <si>
    <t>T2.3</t>
  </si>
  <si>
    <t>T2.4</t>
  </si>
  <si>
    <t>T2.5</t>
  </si>
  <si>
    <t>T2.6</t>
  </si>
  <si>
    <t>T3.1</t>
  </si>
  <si>
    <t>T3.2</t>
  </si>
  <si>
    <t>T3.3</t>
  </si>
  <si>
    <t>T3.4</t>
  </si>
  <si>
    <t>Celestin Twizere</t>
  </si>
  <si>
    <t>Supervisors, MPIs</t>
  </si>
  <si>
    <t>Mohammed Semakula</t>
  </si>
  <si>
    <t>MPIs, ACE-DS Team, CEBE Team</t>
  </si>
  <si>
    <t>Edward De Brouwer (KU Leuven, Belgium)</t>
  </si>
  <si>
    <t>MPIs, ACE-DS Team, CEBE Team, RBC</t>
  </si>
  <si>
    <t>Each theme leader</t>
  </si>
  <si>
    <t>All</t>
  </si>
  <si>
    <t>T7.4</t>
  </si>
  <si>
    <t>T7.5</t>
  </si>
  <si>
    <t>T7.6</t>
  </si>
  <si>
    <t>T7.7</t>
  </si>
  <si>
    <t>T7.8</t>
  </si>
  <si>
    <t>Aurore / Mugeni Regina</t>
  </si>
  <si>
    <t>PMO (Viviane)</t>
  </si>
  <si>
    <t xml:space="preserve">Contact Mohammed (RBC) to arrange </t>
  </si>
  <si>
    <t>PMO</t>
  </si>
  <si>
    <r>
      <rPr>
        <b/>
        <sz val="11"/>
        <color theme="1"/>
        <rFont val="Calibri"/>
        <family val="2"/>
      </rPr>
      <t xml:space="preserve">1) Where: </t>
    </r>
    <r>
      <rPr>
        <sz val="11"/>
        <color theme="1"/>
        <rFont val="Calibri"/>
        <family val="2"/>
      </rPr>
      <t>Contact RBC to initiate contacts with all participating hospitals -to recived their confirmation of participation</t>
    </r>
  </si>
  <si>
    <r>
      <rPr>
        <b/>
        <sz val="11"/>
        <color theme="1"/>
        <rFont val="Calibri"/>
        <family val="2"/>
      </rPr>
      <t>2)How to access the data?</t>
    </r>
    <r>
      <rPr>
        <sz val="11"/>
        <color theme="1"/>
        <rFont val="Calibri"/>
        <family val="2"/>
      </rPr>
      <t xml:space="preserve"> : Used EMRs, Status, Problems, etc &gt;&gt;&gt; Excel diagram summarizing this info (with contact persons)</t>
    </r>
  </si>
  <si>
    <r>
      <rPr>
        <b/>
        <sz val="11"/>
        <color theme="1"/>
        <rFont val="Calibri"/>
        <family val="2"/>
      </rPr>
      <t>3)Activity report</t>
    </r>
    <r>
      <rPr>
        <sz val="11"/>
        <color theme="1"/>
        <rFont val="Calibri"/>
        <family val="2"/>
      </rPr>
      <t xml:space="preserve"> : Organize an ad hoc meeting to see if every thing is ready for Lars team taking over (what is still needed to put in place, so Lars can work on the data?)</t>
    </r>
  </si>
  <si>
    <r>
      <rPr>
        <b/>
        <sz val="11"/>
        <color theme="1"/>
        <rFont val="Calibri"/>
        <family val="2"/>
      </rPr>
      <t>4) On site hospital visits</t>
    </r>
    <r>
      <rPr>
        <sz val="11"/>
        <color theme="1"/>
        <rFont val="Calibri"/>
        <family val="2"/>
      </rPr>
      <t>: Discuss with DG, IT and Data managers &gt;&gt;&gt; Needs/status report per hospital</t>
    </r>
  </si>
  <si>
    <r>
      <rPr>
        <b/>
        <sz val="11"/>
        <color theme="1"/>
        <rFont val="Calibri"/>
        <family val="2"/>
      </rPr>
      <t>5) 1st hospital workshop</t>
    </r>
    <r>
      <rPr>
        <sz val="11"/>
        <color theme="1"/>
        <rFont val="Calibri"/>
        <family val="2"/>
      </rPr>
      <t xml:space="preserve"> : Organize a workshop with hospital DG, IT, DM to inventory what is needed to map data</t>
    </r>
  </si>
  <si>
    <r>
      <rPr>
        <b/>
        <sz val="11"/>
        <color theme="1"/>
        <rFont val="Calibri"/>
        <family val="2"/>
      </rPr>
      <t>6) 2nd hospital workshop</t>
    </r>
    <r>
      <rPr>
        <sz val="11"/>
        <color theme="1"/>
        <rFont val="Calibri"/>
        <family val="2"/>
      </rPr>
      <t xml:space="preserve"> : Organize a workshop with hospital IT, DM to set up the process of mapping</t>
    </r>
  </si>
  <si>
    <r>
      <rPr>
        <b/>
        <sz val="11"/>
        <color theme="1"/>
        <rFont val="Calibri"/>
        <family val="2"/>
      </rPr>
      <t>7) 3rd hospital workshop</t>
    </r>
    <r>
      <rPr>
        <sz val="11"/>
        <color theme="1"/>
        <rFont val="Calibri"/>
        <family val="2"/>
      </rPr>
      <t xml:space="preserve"> : Organize a workshop with hospital IT, DM to test the first mappings done</t>
    </r>
  </si>
  <si>
    <r>
      <rPr>
        <b/>
        <sz val="11"/>
        <color theme="1"/>
        <rFont val="Calibri"/>
        <family val="2"/>
      </rPr>
      <t>8) Research meeting</t>
    </r>
    <r>
      <rPr>
        <sz val="11"/>
        <color theme="1"/>
        <rFont val="Calibri"/>
        <family val="2"/>
      </rPr>
      <t xml:space="preserve"> : Overall research meeting regarding the data gathering</t>
    </r>
  </si>
  <si>
    <t>Automatic alert</t>
  </si>
  <si>
    <t>T4.2.1</t>
  </si>
  <si>
    <t>JB Byiringiro</t>
  </si>
  <si>
    <t>Stefan Jansen</t>
  </si>
  <si>
    <t>Marc / RBC (Mohammed &amp; JB)</t>
  </si>
  <si>
    <t>Start request to Prime Minister Offices 2 weeks before</t>
  </si>
  <si>
    <t>2) Contact NISR to have access on NISR Database and to identify the needed data ( eg: Tel, locations, etc)</t>
  </si>
  <si>
    <t>Ignace Kabano</t>
  </si>
  <si>
    <t>J Nepo</t>
  </si>
  <si>
    <t>Clement Bizimana / Clarisse</t>
  </si>
  <si>
    <t>Francine/Clarisse/J Nepo, Stefan, Mediatrice, ACE-DS Team, RBC team, RASD Team</t>
  </si>
  <si>
    <t>Francine/Clarisse/J Nepo Birungi (delegate: Stefan)</t>
  </si>
  <si>
    <t>Clement, Francine/Clarisse/J Nepo, Lars, Marc, Stefan, Clarisse, PMO</t>
  </si>
  <si>
    <t>Clement, Francine/Clarisse/J Nepo, Lars, Marc, Stefan, Clarisse, Mohammed, PMO</t>
  </si>
  <si>
    <t>JB Byiringiro, CEBE Team, Pascal? Clement, Francine/Clarisse/J Nepo, Lars, Marc, Stefan, Clarisse, PMO</t>
  </si>
  <si>
    <t>JB Byiringiro, Mohammed, CEBE Team, Pascal? Clement, Francine/Clarisse/J Nepo, Lars, Marc, Stefan, Clarisse, PMO</t>
  </si>
  <si>
    <t>3) Perform a sampling on the databases (214 subjects per districts randomly, gender balanced, age group proportional)</t>
  </si>
  <si>
    <t>T2.4.1 ETL and mapping process for POC delivery March (set up with 1 data Source integration f.i. Quest. Or Survey data)</t>
  </si>
  <si>
    <t>T2.4.2 ETL and mapping process for other data source deliveries</t>
  </si>
  <si>
    <t>JB Byiringiro, CEBE Team, Pascal</t>
  </si>
  <si>
    <t xml:space="preserve">T2.6.1 Single dataset test on basic statistics (POC data) </t>
  </si>
  <si>
    <t>T2.6.2 Full dataset test on statistics (full integration check on the system)</t>
  </si>
  <si>
    <t>T3.2.1 Infra set up (full set up of the solution)</t>
  </si>
  <si>
    <t>T3.3.1 Design of Arachne Implementation</t>
  </si>
  <si>
    <t>T3.3.2 Arachne Implementation</t>
  </si>
  <si>
    <t>TBD (ask Francine)</t>
  </si>
  <si>
    <t>9) Pushing the fee and the Mob Questionnaire to final accepted subjects (Think about WhatsApp notifications)</t>
  </si>
  <si>
    <t>Francine/Clarisse/J Nepo, Stefan, Clarisse, MPIs</t>
  </si>
  <si>
    <t>In progress</t>
  </si>
  <si>
    <t>OFFICIAL SIGNATURES</t>
  </si>
  <si>
    <t>Name of principal researcher:</t>
  </si>
  <si>
    <t>Job Title:</t>
  </si>
  <si>
    <t>Signature</t>
  </si>
  <si>
    <t>Dr Francine Birungi, MD, MPH, PhD</t>
  </si>
  <si>
    <t>Date (Into force as from *):</t>
  </si>
  <si>
    <t>*Note: This plan is subject to montly revisions</t>
  </si>
  <si>
    <r>
      <rPr>
        <b/>
        <sz val="10"/>
        <color rgb="FFFF0000"/>
        <rFont val="Arial"/>
        <family val="2"/>
      </rPr>
      <t xml:space="preserve">Project Lead PI </t>
    </r>
    <r>
      <rPr>
        <b/>
        <sz val="10"/>
        <rFont val="Arial"/>
        <family val="2"/>
      </rPr>
      <t xml:space="preserve">
Head of Department of Epidemiology and statistics 
Lecturer at University of Rwanda, School of Public Health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</si>
</sst>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mmm\ yyyy;@" x16r2:formatCode16="[$-en-BE,1]dd\ mmm\ yyyy;@"/>
    <numFmt numFmtId="165" formatCode="[$-1009]mmmm\ d\,\ yyyy;@"/>
  </numFmts>
  <fonts count="40" x14ac:knownFonts="1">
    <font>
      <sz val="11"/>
      <color theme="1"/>
      <name val="Arial"/>
    </font>
    <font>
      <b/>
      <sz val="16"/>
      <color theme="1"/>
      <name val="Calibri"/>
      <family val="2"/>
    </font>
    <font>
      <sz val="11"/>
      <name val="Arial"/>
      <family val="2"/>
    </font>
    <font>
      <sz val="11"/>
      <color theme="1"/>
      <name val="Calibri"/>
      <family val="2"/>
    </font>
    <font>
      <b/>
      <sz val="11"/>
      <color theme="1"/>
      <name val="Calibri"/>
      <family val="2"/>
    </font>
    <font>
      <sz val="11"/>
      <color theme="1"/>
      <name val="Calibri"/>
      <family val="2"/>
    </font>
    <font>
      <b/>
      <sz val="11"/>
      <color rgb="FFFF0000"/>
      <name val="Calibri"/>
      <family val="2"/>
    </font>
    <font>
      <b/>
      <sz val="11"/>
      <color rgb="FF171616"/>
      <name val="Calibri"/>
      <family val="2"/>
    </font>
    <font>
      <b/>
      <sz val="12"/>
      <color rgb="FF000000"/>
      <name val="Calibri"/>
      <family val="2"/>
    </font>
    <font>
      <b/>
      <sz val="11"/>
      <color rgb="FFC00000"/>
      <name val="Calibri"/>
      <family val="2"/>
    </font>
    <font>
      <b/>
      <sz val="11"/>
      <name val="Calibri"/>
      <family val="2"/>
    </font>
    <font>
      <b/>
      <sz val="16"/>
      <color theme="0"/>
      <name val="Calibri"/>
      <family val="2"/>
    </font>
    <font>
      <b/>
      <sz val="11"/>
      <color theme="0"/>
      <name val="Arial"/>
      <family val="2"/>
    </font>
    <font>
      <sz val="11"/>
      <color theme="1"/>
      <name val="Arial"/>
      <family val="2"/>
    </font>
    <font>
      <sz val="8"/>
      <name val="Arial"/>
      <family val="2"/>
    </font>
    <font>
      <b/>
      <sz val="8"/>
      <color theme="0"/>
      <name val="Arial"/>
      <family val="2"/>
    </font>
    <font>
      <b/>
      <sz val="8"/>
      <color theme="1"/>
      <name val="Calibri"/>
      <family val="2"/>
    </font>
    <font>
      <sz val="8"/>
      <color theme="1"/>
      <name val="Arial"/>
      <family val="2"/>
    </font>
    <font>
      <b/>
      <sz val="8"/>
      <color rgb="FF000000"/>
      <name val="Calibri"/>
      <family val="2"/>
    </font>
    <font>
      <sz val="8"/>
      <color rgb="FFFF0000"/>
      <name val="Arial"/>
      <family val="2"/>
    </font>
    <font>
      <sz val="11"/>
      <color theme="4"/>
      <name val="Calibri"/>
      <family val="2"/>
    </font>
    <font>
      <sz val="10"/>
      <color theme="4"/>
      <name val="Arial"/>
      <family val="2"/>
    </font>
    <font>
      <b/>
      <sz val="10"/>
      <color theme="4"/>
      <name val="Calibri"/>
      <family val="2"/>
    </font>
    <font>
      <sz val="11"/>
      <color theme="4"/>
      <name val="Arial"/>
      <family val="2"/>
    </font>
    <font>
      <b/>
      <sz val="11"/>
      <color theme="1"/>
      <name val="Calibri"/>
      <family val="2"/>
      <scheme val="minor"/>
    </font>
    <font>
      <i/>
      <sz val="11"/>
      <color rgb="FF4472C4"/>
      <name val="Calibri"/>
      <family val="2"/>
    </font>
    <font>
      <sz val="11"/>
      <color rgb="FF4472C4"/>
      <name val="Arial"/>
      <family val="2"/>
    </font>
    <font>
      <i/>
      <sz val="11"/>
      <color theme="1"/>
      <name val="Calibri"/>
      <family val="2"/>
    </font>
    <font>
      <i/>
      <sz val="8"/>
      <color theme="1"/>
      <name val="Arial"/>
      <family val="2"/>
    </font>
    <font>
      <i/>
      <sz val="11"/>
      <color rgb="FF4472C4"/>
      <name val="Arial"/>
      <family val="2"/>
    </font>
    <font>
      <i/>
      <sz val="10"/>
      <color theme="4"/>
      <name val="Arial"/>
      <family val="2"/>
    </font>
    <font>
      <b/>
      <sz val="14"/>
      <name val="Arial"/>
      <family val="2"/>
    </font>
    <font>
      <b/>
      <sz val="12"/>
      <name val="Arial"/>
      <family val="2"/>
    </font>
    <font>
      <b/>
      <sz val="10"/>
      <name val="Arial"/>
      <family val="2"/>
    </font>
    <font>
      <sz val="10"/>
      <name val="Arial"/>
      <family val="2"/>
    </font>
    <font>
      <b/>
      <sz val="12"/>
      <color rgb="FF0070C0"/>
      <name val="Arial"/>
      <family val="2"/>
    </font>
    <font>
      <i/>
      <sz val="11"/>
      <color theme="1"/>
      <name val="Calibri"/>
      <family val="2"/>
      <scheme val="minor"/>
    </font>
    <font>
      <i/>
      <sz val="9"/>
      <color theme="1"/>
      <name val="Calibri"/>
      <family val="2"/>
      <scheme val="minor"/>
    </font>
    <font>
      <sz val="11"/>
      <color rgb="FFFF0000"/>
      <name val="Arial"/>
      <family val="2"/>
    </font>
    <font>
      <b/>
      <sz val="10"/>
      <color rgb="FFFF0000"/>
      <name val="Arial"/>
      <family val="2"/>
    </font>
  </fonts>
  <fills count="9">
    <fill>
      <patternFill patternType="none"/>
    </fill>
    <fill>
      <patternFill patternType="gray125"/>
    </fill>
    <fill>
      <patternFill patternType="solid">
        <fgColor rgb="FFBFBFBF"/>
        <bgColor rgb="FFBFBFBF"/>
      </patternFill>
    </fill>
    <fill>
      <patternFill patternType="solid">
        <fgColor theme="9"/>
        <bgColor theme="9"/>
      </patternFill>
    </fill>
    <fill>
      <patternFill patternType="solid">
        <fgColor rgb="FFFFC000"/>
        <bgColor rgb="FFFFC000"/>
      </patternFill>
    </fill>
    <fill>
      <patternFill patternType="solid">
        <fgColor rgb="FFF4B083"/>
        <bgColor rgb="FFF4B083"/>
      </patternFill>
    </fill>
    <fill>
      <patternFill patternType="solid">
        <fgColor theme="1"/>
        <bgColor rgb="FFBFBFBF"/>
      </patternFill>
    </fill>
    <fill>
      <patternFill patternType="solid">
        <fgColor theme="1"/>
        <bgColor indexed="64"/>
      </patternFill>
    </fill>
    <fill>
      <patternFill patternType="solid">
        <fgColor theme="8" tint="0.59999389629810485"/>
        <bgColor indexed="64"/>
      </patternFill>
    </fill>
  </fills>
  <borders count="22">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2">
    <xf numFmtId="0" fontId="0" fillId="0" borderId="0" xfId="0" applyFont="1" applyAlignment="1"/>
    <xf numFmtId="0" fontId="3" fillId="0" borderId="0" xfId="0" applyFont="1"/>
    <xf numFmtId="0" fontId="5" fillId="0" borderId="0" xfId="0" applyFont="1" applyAlignment="1">
      <alignment horizontal="left" vertical="center"/>
    </xf>
    <xf numFmtId="0" fontId="5" fillId="0" borderId="8" xfId="0" applyFont="1" applyBorder="1"/>
    <xf numFmtId="0" fontId="6" fillId="0" borderId="8" xfId="0" applyFont="1" applyBorder="1"/>
    <xf numFmtId="0" fontId="4" fillId="0" borderId="8" xfId="0" applyFont="1" applyBorder="1"/>
    <xf numFmtId="0" fontId="7" fillId="0" borderId="8" xfId="0" applyFont="1" applyBorder="1"/>
    <xf numFmtId="0" fontId="5" fillId="0" borderId="0" xfId="0" applyFont="1" applyAlignment="1">
      <alignment horizontal="left" vertical="center" wrapText="1"/>
    </xf>
    <xf numFmtId="0" fontId="9" fillId="0" borderId="8" xfId="0" applyFont="1" applyBorder="1"/>
    <xf numFmtId="0" fontId="1" fillId="2" borderId="8" xfId="0" applyFont="1" applyFill="1" applyBorder="1" applyAlignment="1">
      <alignment horizontal="center"/>
    </xf>
    <xf numFmtId="0" fontId="5" fillId="0" borderId="0" xfId="0" applyFont="1" applyAlignment="1">
      <alignment wrapText="1"/>
    </xf>
    <xf numFmtId="0" fontId="4" fillId="5" borderId="8" xfId="0" applyFont="1" applyFill="1" applyBorder="1" applyAlignment="1">
      <alignment horizontal="left"/>
    </xf>
    <xf numFmtId="0" fontId="3" fillId="0" borderId="0" xfId="0" applyFont="1" applyAlignment="1">
      <alignment horizontal="left" vertical="center"/>
    </xf>
    <xf numFmtId="0" fontId="8" fillId="3" borderId="6" xfId="0" applyFont="1" applyFill="1" applyBorder="1" applyAlignment="1">
      <alignment horizontal="left" vertical="center" readingOrder="1"/>
    </xf>
    <xf numFmtId="0" fontId="8" fillId="4" borderId="6" xfId="0" applyFont="1" applyFill="1" applyBorder="1" applyAlignment="1">
      <alignment horizontal="left" vertical="center" readingOrder="1"/>
    </xf>
    <xf numFmtId="0" fontId="4" fillId="3" borderId="8" xfId="0" applyFont="1" applyFill="1" applyBorder="1" applyAlignment="1">
      <alignment horizontal="left" vertical="center"/>
    </xf>
    <xf numFmtId="0" fontId="8" fillId="3" borderId="8" xfId="0" applyFont="1" applyFill="1" applyBorder="1" applyAlignment="1">
      <alignment horizontal="left" vertical="center" readingOrder="1"/>
    </xf>
    <xf numFmtId="0" fontId="8" fillId="4" borderId="8" xfId="0" applyFont="1" applyFill="1" applyBorder="1" applyAlignment="1">
      <alignment horizontal="left" vertical="center" readingOrder="1"/>
    </xf>
    <xf numFmtId="0" fontId="4" fillId="3" borderId="10" xfId="0" applyFont="1" applyFill="1" applyBorder="1" applyAlignment="1">
      <alignment horizontal="left" vertical="center"/>
    </xf>
    <xf numFmtId="0" fontId="0" fillId="0" borderId="0" xfId="0" applyFont="1" applyAlignment="1">
      <alignment vertical="center"/>
    </xf>
    <xf numFmtId="0" fontId="12" fillId="7" borderId="11" xfId="0" applyFont="1" applyFill="1" applyBorder="1" applyAlignment="1">
      <alignment vertical="center"/>
    </xf>
    <xf numFmtId="0" fontId="3" fillId="0" borderId="0" xfId="0" applyFont="1" applyAlignment="1">
      <alignment vertical="center"/>
    </xf>
    <xf numFmtId="0" fontId="4" fillId="4" borderId="6" xfId="0" applyFont="1" applyFill="1" applyBorder="1" applyAlignment="1">
      <alignment horizontal="left" vertical="center"/>
    </xf>
    <xf numFmtId="0" fontId="4" fillId="4" borderId="8" xfId="0" applyFont="1" applyFill="1" applyBorder="1" applyAlignment="1">
      <alignment horizontal="left" vertical="center"/>
    </xf>
    <xf numFmtId="0" fontId="4" fillId="5" borderId="6" xfId="0" applyFont="1" applyFill="1" applyBorder="1" applyAlignment="1">
      <alignment horizontal="left" vertical="center"/>
    </xf>
    <xf numFmtId="0" fontId="4" fillId="5" borderId="8" xfId="0" applyFont="1" applyFill="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wrapText="1" indent="1"/>
    </xf>
    <xf numFmtId="0" fontId="3" fillId="0" borderId="0" xfId="0" applyFont="1" applyAlignment="1">
      <alignment horizontal="left" vertical="center" wrapText="1" indent="2"/>
    </xf>
    <xf numFmtId="0" fontId="12" fillId="7" borderId="11" xfId="0" applyFont="1" applyFill="1" applyBorder="1" applyAlignment="1">
      <alignment vertical="center" wrapText="1"/>
    </xf>
    <xf numFmtId="0" fontId="16" fillId="3" borderId="8" xfId="0" applyFont="1" applyFill="1" applyBorder="1" applyAlignment="1">
      <alignment horizontal="left" vertical="center"/>
    </xf>
    <xf numFmtId="0" fontId="17" fillId="0" borderId="0" xfId="0" applyFont="1" applyAlignment="1">
      <alignment vertical="center"/>
    </xf>
    <xf numFmtId="0" fontId="17" fillId="0" borderId="0" xfId="0" applyFont="1" applyAlignment="1">
      <alignment vertical="center" wrapText="1"/>
    </xf>
    <xf numFmtId="0" fontId="18" fillId="3" borderId="8" xfId="0" applyFont="1" applyFill="1" applyBorder="1" applyAlignment="1">
      <alignment horizontal="left" vertical="center" readingOrder="1"/>
    </xf>
    <xf numFmtId="0" fontId="18" fillId="4" borderId="8" xfId="0" applyFont="1" applyFill="1" applyBorder="1" applyAlignment="1">
      <alignment horizontal="left" vertical="center" readingOrder="1"/>
    </xf>
    <xf numFmtId="0" fontId="16" fillId="4" borderId="8" xfId="0" applyFont="1" applyFill="1" applyBorder="1" applyAlignment="1">
      <alignment horizontal="left" vertical="center"/>
    </xf>
    <xf numFmtId="0" fontId="16" fillId="5" borderId="8" xfId="0" applyFont="1" applyFill="1" applyBorder="1" applyAlignment="1">
      <alignment horizontal="left" vertical="center"/>
    </xf>
    <xf numFmtId="164" fontId="0" fillId="0" borderId="0" xfId="0" applyNumberFormat="1" applyFont="1" applyAlignment="1">
      <alignment vertical="center"/>
    </xf>
    <xf numFmtId="164" fontId="13" fillId="0" borderId="0" xfId="0" applyNumberFormat="1" applyFont="1" applyAlignment="1">
      <alignment vertical="center"/>
    </xf>
    <xf numFmtId="164" fontId="8" fillId="3" borderId="8" xfId="0" applyNumberFormat="1" applyFont="1" applyFill="1" applyBorder="1" applyAlignment="1">
      <alignment horizontal="left" vertical="center" readingOrder="1"/>
    </xf>
    <xf numFmtId="164" fontId="8" fillId="4" borderId="8" xfId="0" applyNumberFormat="1" applyFont="1" applyFill="1" applyBorder="1" applyAlignment="1">
      <alignment horizontal="left" vertical="center" readingOrder="1"/>
    </xf>
    <xf numFmtId="164" fontId="4" fillId="4" borderId="8" xfId="0" applyNumberFormat="1" applyFont="1" applyFill="1" applyBorder="1" applyAlignment="1">
      <alignment horizontal="left" vertical="center"/>
    </xf>
    <xf numFmtId="164" fontId="4" fillId="5" borderId="8" xfId="0" applyNumberFormat="1" applyFont="1" applyFill="1" applyBorder="1" applyAlignment="1">
      <alignment horizontal="left" vertical="center"/>
    </xf>
    <xf numFmtId="0" fontId="3" fillId="0" borderId="0" xfId="0" applyFont="1" applyAlignment="1">
      <alignment horizontal="left" vertical="center" indent="1"/>
    </xf>
    <xf numFmtId="164" fontId="21" fillId="0" borderId="0" xfId="0" applyNumberFormat="1" applyFont="1" applyAlignment="1">
      <alignment vertical="center"/>
    </xf>
    <xf numFmtId="164" fontId="22" fillId="3" borderId="8" xfId="0" applyNumberFormat="1" applyFont="1" applyFill="1" applyBorder="1" applyAlignment="1">
      <alignment horizontal="left" vertical="center" readingOrder="1"/>
    </xf>
    <xf numFmtId="164" fontId="22" fillId="4" borderId="8" xfId="0" applyNumberFormat="1" applyFont="1" applyFill="1" applyBorder="1" applyAlignment="1">
      <alignment horizontal="left" vertical="center" readingOrder="1"/>
    </xf>
    <xf numFmtId="164" fontId="22" fillId="4" borderId="8" xfId="0" applyNumberFormat="1" applyFont="1" applyFill="1" applyBorder="1" applyAlignment="1">
      <alignment horizontal="left" vertical="center"/>
    </xf>
    <xf numFmtId="164" fontId="22" fillId="5" borderId="8" xfId="0" applyNumberFormat="1" applyFont="1" applyFill="1" applyBorder="1" applyAlignment="1">
      <alignment horizontal="left" vertical="center"/>
    </xf>
    <xf numFmtId="164" fontId="23" fillId="0" borderId="0" xfId="0" applyNumberFormat="1" applyFont="1" applyAlignment="1">
      <alignment vertical="center"/>
    </xf>
    <xf numFmtId="0" fontId="0" fillId="0" borderId="0" xfId="0" applyFont="1" applyAlignment="1">
      <alignment vertical="center" wrapText="1"/>
    </xf>
    <xf numFmtId="0" fontId="23" fillId="0" borderId="0" xfId="0" applyFont="1" applyAlignment="1">
      <alignment vertical="center" wrapText="1"/>
    </xf>
    <xf numFmtId="0" fontId="25" fillId="0" borderId="0" xfId="0" applyFont="1" applyAlignment="1">
      <alignment horizontal="left" vertical="center" indent="1"/>
    </xf>
    <xf numFmtId="164" fontId="26" fillId="0" borderId="0" xfId="0" applyNumberFormat="1"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wrapText="1"/>
    </xf>
    <xf numFmtId="164" fontId="29" fillId="0" borderId="0" xfId="0" applyNumberFormat="1" applyFont="1" applyAlignment="1">
      <alignment vertical="center"/>
    </xf>
    <xf numFmtId="164" fontId="30" fillId="0" borderId="0" xfId="0" applyNumberFormat="1" applyFont="1" applyAlignment="1">
      <alignment vertical="center"/>
    </xf>
    <xf numFmtId="164" fontId="0" fillId="0" borderId="0" xfId="0" applyNumberFormat="1" applyAlignment="1">
      <alignment vertical="center"/>
    </xf>
    <xf numFmtId="0" fontId="32" fillId="8" borderId="19" xfId="0" applyFont="1" applyFill="1" applyBorder="1" applyAlignment="1">
      <alignment horizontal="left" vertical="center"/>
    </xf>
    <xf numFmtId="0" fontId="0" fillId="8" borderId="20" xfId="0" applyFill="1" applyBorder="1" applyAlignment="1">
      <alignment horizontal="left" vertical="center"/>
    </xf>
    <xf numFmtId="0" fontId="32" fillId="8" borderId="21" xfId="0" applyFont="1" applyFill="1" applyBorder="1" applyAlignment="1">
      <alignment horizontal="left"/>
    </xf>
    <xf numFmtId="0" fontId="0" fillId="0" borderId="0" xfId="0" applyAlignment="1">
      <alignment horizontal="left"/>
    </xf>
    <xf numFmtId="0" fontId="36" fillId="0" borderId="0" xfId="0" applyFont="1" applyAlignment="1">
      <alignment horizontal="left"/>
    </xf>
    <xf numFmtId="0" fontId="37" fillId="0" borderId="0" xfId="0" applyFont="1" applyAlignment="1">
      <alignment horizontal="left"/>
    </xf>
    <xf numFmtId="165" fontId="35" fillId="0" borderId="16" xfId="0" applyNumberFormat="1" applyFont="1" applyBorder="1" applyAlignment="1" applyProtection="1">
      <alignment horizontal="left" vertical="center"/>
      <protection locked="0"/>
    </xf>
    <xf numFmtId="165" fontId="35" fillId="0" borderId="18" xfId="0" applyNumberFormat="1" applyFont="1" applyBorder="1" applyAlignment="1" applyProtection="1">
      <alignment horizontal="left" vertical="center"/>
      <protection locked="0"/>
    </xf>
    <xf numFmtId="0" fontId="33" fillId="0" borderId="16" xfId="0" applyFont="1" applyBorder="1" applyAlignment="1" applyProtection="1">
      <alignment horizontal="left" vertical="center"/>
      <protection locked="0"/>
    </xf>
    <xf numFmtId="0" fontId="24" fillId="0" borderId="18" xfId="0" applyFont="1" applyBorder="1" applyAlignment="1" applyProtection="1">
      <alignment horizontal="left" vertical="center"/>
      <protection locked="0"/>
    </xf>
    <xf numFmtId="0" fontId="31" fillId="8" borderId="16" xfId="0" applyFont="1" applyFill="1" applyBorder="1" applyAlignment="1">
      <alignment horizontal="left"/>
    </xf>
    <xf numFmtId="0" fontId="31" fillId="8" borderId="17" xfId="0" applyFont="1" applyFill="1" applyBorder="1" applyAlignment="1">
      <alignment horizontal="left"/>
    </xf>
    <xf numFmtId="0" fontId="31" fillId="8" borderId="18" xfId="0" applyFont="1" applyFill="1" applyBorder="1" applyAlignment="1">
      <alignment horizontal="left"/>
    </xf>
    <xf numFmtId="0" fontId="32" fillId="8" borderId="16" xfId="0" applyFont="1" applyFill="1" applyBorder="1" applyAlignment="1">
      <alignment horizontal="left" vertical="center"/>
    </xf>
    <xf numFmtId="0" fontId="32" fillId="8" borderId="18" xfId="0" applyFont="1" applyFill="1" applyBorder="1" applyAlignment="1">
      <alignment horizontal="left" vertical="center"/>
    </xf>
    <xf numFmtId="0" fontId="32" fillId="8" borderId="17" xfId="0" applyFont="1" applyFill="1" applyBorder="1" applyAlignment="1">
      <alignment horizontal="left" vertical="center"/>
    </xf>
    <xf numFmtId="0" fontId="33" fillId="0" borderId="16" xfId="0" applyFont="1" applyBorder="1" applyAlignment="1" applyProtection="1">
      <alignment horizontal="left" vertical="center" wrapText="1"/>
      <protection locked="0"/>
    </xf>
    <xf numFmtId="0" fontId="34" fillId="0" borderId="16" xfId="0" applyFont="1" applyBorder="1" applyAlignment="1" applyProtection="1">
      <alignment horizontal="left"/>
      <protection locked="0"/>
    </xf>
    <xf numFmtId="0" fontId="34" fillId="0" borderId="17" xfId="0" applyFont="1" applyBorder="1" applyAlignment="1" applyProtection="1">
      <alignment horizontal="left"/>
      <protection locked="0"/>
    </xf>
    <xf numFmtId="0" fontId="34" fillId="0" borderId="18" xfId="0" applyFont="1" applyBorder="1" applyAlignment="1" applyProtection="1">
      <alignment horizontal="left"/>
      <protection locked="0"/>
    </xf>
    <xf numFmtId="0" fontId="12" fillId="7" borderId="11" xfId="0" applyFont="1" applyFill="1" applyBorder="1" applyAlignment="1">
      <alignment horizontal="center" vertical="center"/>
    </xf>
    <xf numFmtId="0" fontId="15" fillId="7" borderId="11" xfId="0" applyFont="1" applyFill="1" applyBorder="1" applyAlignment="1">
      <alignment horizontal="center" vertical="center" wrapText="1"/>
    </xf>
    <xf numFmtId="0" fontId="12" fillId="7" borderId="12"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15" xfId="0" applyFont="1" applyFill="1" applyBorder="1" applyAlignment="1">
      <alignment horizontal="center" vertical="center"/>
    </xf>
    <xf numFmtId="0" fontId="11" fillId="6" borderId="11" xfId="0" applyFont="1" applyFill="1" applyBorder="1" applyAlignment="1">
      <alignment horizontal="left" vertical="center"/>
    </xf>
    <xf numFmtId="0" fontId="12" fillId="7" borderId="11" xfId="0" applyFont="1" applyFill="1" applyBorder="1" applyAlignment="1">
      <alignment horizontal="left" vertical="center"/>
    </xf>
    <xf numFmtId="0" fontId="12" fillId="7" borderId="11" xfId="0" applyFont="1" applyFill="1" applyBorder="1" applyAlignment="1">
      <alignment horizontal="center" vertical="center" wrapText="1"/>
    </xf>
    <xf numFmtId="0" fontId="15" fillId="7" borderId="11" xfId="0" applyFont="1" applyFill="1" applyBorder="1" applyAlignment="1">
      <alignment horizontal="center" vertical="center"/>
    </xf>
    <xf numFmtId="0" fontId="4" fillId="4" borderId="6" xfId="0" applyFont="1" applyFill="1" applyBorder="1" applyAlignment="1">
      <alignment horizontal="left"/>
    </xf>
    <xf numFmtId="0" fontId="2" fillId="0" borderId="7" xfId="0" applyFont="1" applyBorder="1"/>
    <xf numFmtId="0" fontId="2" fillId="0" borderId="9" xfId="0" applyFont="1" applyBorder="1"/>
    <xf numFmtId="0" fontId="4" fillId="5" borderId="6" xfId="0" applyFont="1" applyFill="1" applyBorder="1" applyAlignment="1">
      <alignment horizontal="left"/>
    </xf>
    <xf numFmtId="0" fontId="1" fillId="2" borderId="1" xfId="0" applyFont="1" applyFill="1" applyBorder="1" applyAlignment="1">
      <alignment horizontal="center"/>
    </xf>
    <xf numFmtId="0" fontId="2" fillId="0" borderId="5" xfId="0" applyFont="1" applyBorder="1"/>
    <xf numFmtId="0" fontId="1" fillId="2" borderId="2" xfId="0" applyFont="1" applyFill="1" applyBorder="1" applyAlignment="1">
      <alignment horizontal="center"/>
    </xf>
    <xf numFmtId="0" fontId="2" fillId="0" borderId="3" xfId="0" applyFont="1" applyBorder="1"/>
    <xf numFmtId="0" fontId="2" fillId="0" borderId="4" xfId="0" applyFont="1" applyBorder="1"/>
    <xf numFmtId="0" fontId="4" fillId="3" borderId="6" xfId="0" applyFont="1" applyFill="1" applyBorder="1" applyAlignment="1">
      <alignment horizontal="left" vertical="center"/>
    </xf>
    <xf numFmtId="0" fontId="8" fillId="3" borderId="6" xfId="0" applyFont="1" applyFill="1" applyBorder="1" applyAlignment="1">
      <alignment horizontal="left" vertical="center" readingOrder="1"/>
    </xf>
    <xf numFmtId="0" fontId="8" fillId="4" borderId="6" xfId="0" applyFont="1" applyFill="1" applyBorder="1" applyAlignment="1">
      <alignment horizontal="left" vertical="center" readingOrder="1"/>
    </xf>
    <xf numFmtId="0" fontId="38" fillId="0" borderId="0" xfId="0" applyFont="1" applyAlignment="1">
      <alignment vertical="center"/>
    </xf>
  </cellXfs>
  <cellStyles count="1">
    <cellStyle name="Normal" xfId="0" builtinId="0"/>
  </cellStyles>
  <dxfs count="3">
    <dxf>
      <fill>
        <patternFill>
          <bgColor theme="9" tint="0.59996337778862885"/>
        </patternFill>
      </fill>
    </dxf>
    <dxf>
      <fill>
        <patternFill patternType="lightDown">
          <fgColor rgb="FFFF0000"/>
          <bgColor rgb="FFFF0000"/>
        </patternFill>
      </fill>
    </dxf>
    <dxf>
      <fill>
        <patternFill patternType="lightDown">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fizer-my.sharepoint.com/personal/twagim_pfizer_com/Documents/Downloads/LAISDAR%20Project%20-Budget%20Breakdown_%20final%2028.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valuation"/>
      <sheetName val="Equipment"/>
      <sheetName val="Research"/>
      <sheetName val="Indirect Costs"/>
      <sheetName val="InternationalTravel"/>
      <sheetName val="Training"/>
      <sheetName val="Personnel"/>
      <sheetName val="Consultants"/>
      <sheetName val="Donor Contributions"/>
      <sheetName val="Local Contributions"/>
      <sheetName val="BreakDown Research A4"/>
      <sheetName val="BreakDown Research A5"/>
      <sheetName val="BreakDown Research A7"/>
      <sheetName val="BreakDown Research A8"/>
      <sheetName val="BreakDown Research A16"/>
      <sheetName val="BreakDown Research A18"/>
      <sheetName val="BreakDown Research A19"/>
      <sheetName val="BreakDown Research A20"/>
      <sheetName val="BreakDown Research A21"/>
      <sheetName val="BreakDown Research A22"/>
      <sheetName val="BreakDown Research A24"/>
      <sheetName val="BreakDown Research A25"/>
      <sheetName val="BreakDown PREDICT"/>
      <sheetName val="Consolidated"/>
      <sheetName val="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4">
          <cell r="F14" t="str">
            <v>8.6</v>
          </cell>
        </row>
        <row r="15">
          <cell r="F15" t="b">
            <v>0</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53"/>
  <sheetViews>
    <sheetView showZeros="0" tabSelected="1" zoomScale="90" zoomScaleNormal="90" workbookViewId="0">
      <pane xSplit="1" ySplit="3" topLeftCell="B4" activePane="bottomRight" state="frozen"/>
      <selection pane="topRight" activeCell="B1" sqref="B1"/>
      <selection pane="bottomLeft" activeCell="A4" sqref="A4"/>
      <selection pane="bottomRight" activeCell="F111" sqref="F111"/>
    </sheetView>
  </sheetViews>
  <sheetFormatPr defaultColWidth="12.58203125" defaultRowHeight="15" customHeight="1" x14ac:dyDescent="0.3"/>
  <cols>
    <col min="1" max="1" width="93.5" style="19" customWidth="1"/>
    <col min="2" max="2" width="9.58203125" style="19" customWidth="1"/>
    <col min="3" max="3" width="21.6640625" style="31" customWidth="1"/>
    <col min="4" max="4" width="25.25" style="31" customWidth="1"/>
    <col min="5" max="8" width="12.58203125" style="19"/>
    <col min="9" max="9" width="12.58203125" style="19" customWidth="1"/>
    <col min="10" max="10" width="12.58203125" style="19"/>
    <col min="11" max="11" width="8.25" style="19" customWidth="1"/>
    <col min="12" max="12" width="17.4140625" style="19" customWidth="1"/>
    <col min="13" max="13" width="21" style="19" customWidth="1"/>
    <col min="14" max="14" width="12.58203125" style="19"/>
    <col min="15" max="15" width="37.9140625" style="19" customWidth="1"/>
    <col min="16" max="16384" width="12.58203125" style="19"/>
  </cols>
  <sheetData>
    <row r="1" spans="1:15" ht="14.25" customHeight="1" x14ac:dyDescent="0.3">
      <c r="A1" s="85" t="s">
        <v>0</v>
      </c>
      <c r="B1" s="87" t="s">
        <v>98</v>
      </c>
      <c r="C1" s="88" t="s">
        <v>92</v>
      </c>
      <c r="D1" s="80" t="s">
        <v>112</v>
      </c>
      <c r="E1" s="79" t="s">
        <v>93</v>
      </c>
      <c r="F1" s="79"/>
      <c r="G1" s="79" t="s">
        <v>94</v>
      </c>
      <c r="H1" s="79"/>
      <c r="I1" s="81" t="s">
        <v>127</v>
      </c>
      <c r="J1" s="82"/>
      <c r="K1" s="82"/>
      <c r="L1" s="79" t="s">
        <v>97</v>
      </c>
      <c r="M1" s="83" t="s">
        <v>259</v>
      </c>
      <c r="N1" s="79" t="s">
        <v>99</v>
      </c>
      <c r="O1" s="79" t="s">
        <v>128</v>
      </c>
    </row>
    <row r="2" spans="1:15" ht="42" x14ac:dyDescent="0.3">
      <c r="A2" s="86"/>
      <c r="B2" s="87"/>
      <c r="C2" s="88"/>
      <c r="D2" s="80"/>
      <c r="E2" s="20" t="s">
        <v>95</v>
      </c>
      <c r="F2" s="20" t="s">
        <v>96</v>
      </c>
      <c r="G2" s="20" t="s">
        <v>95</v>
      </c>
      <c r="H2" s="20" t="s">
        <v>96</v>
      </c>
      <c r="I2" s="29" t="s">
        <v>124</v>
      </c>
      <c r="J2" s="29" t="s">
        <v>125</v>
      </c>
      <c r="K2" s="29" t="s">
        <v>126</v>
      </c>
      <c r="L2" s="79"/>
      <c r="M2" s="84"/>
      <c r="N2" s="79"/>
      <c r="O2" s="79"/>
    </row>
    <row r="3" spans="1:15" ht="14.25" customHeight="1" thickBot="1" x14ac:dyDescent="0.35">
      <c r="A3" s="18" t="s">
        <v>2</v>
      </c>
      <c r="B3" s="15"/>
      <c r="C3" s="30"/>
      <c r="D3" s="30"/>
      <c r="E3" s="15"/>
      <c r="F3" s="15"/>
      <c r="G3" s="15"/>
      <c r="H3" s="15"/>
      <c r="I3" s="15"/>
      <c r="J3" s="15"/>
      <c r="K3" s="15"/>
      <c r="L3" s="15"/>
      <c r="M3" s="15"/>
      <c r="N3" s="15"/>
      <c r="O3" s="15"/>
    </row>
    <row r="4" spans="1:15" ht="11.5" customHeight="1" x14ac:dyDescent="0.3">
      <c r="A4" s="12" t="s">
        <v>106</v>
      </c>
      <c r="B4" s="12" t="s">
        <v>102</v>
      </c>
      <c r="E4" s="37"/>
      <c r="F4" s="44"/>
      <c r="G4" s="37"/>
      <c r="H4" s="44"/>
    </row>
    <row r="5" spans="1:15" ht="42" customHeight="1" x14ac:dyDescent="0.3">
      <c r="A5" s="12" t="s">
        <v>108</v>
      </c>
      <c r="B5" s="12" t="s">
        <v>105</v>
      </c>
      <c r="C5" s="31" t="s">
        <v>107</v>
      </c>
      <c r="D5" s="32" t="s">
        <v>271</v>
      </c>
      <c r="E5" s="37">
        <v>44201</v>
      </c>
      <c r="F5" s="49">
        <v>44202</v>
      </c>
      <c r="G5" s="37">
        <v>44203</v>
      </c>
      <c r="H5" s="49">
        <v>44207</v>
      </c>
      <c r="I5" s="19">
        <f>G5-E5</f>
        <v>2</v>
      </c>
      <c r="J5" s="19">
        <f>H5-F5</f>
        <v>5</v>
      </c>
      <c r="K5" s="19">
        <f>I5-J5</f>
        <v>-3</v>
      </c>
      <c r="M5" s="50" t="str">
        <f t="shared" ref="M5:M6" ca="1" si="0">IF(E5&lt;TODAY()-1,"Running -Check status",IF(E5&lt;TODAY()+7,"Urgent - This week!",IF(E5&lt;TODAY()+14,"Coming in 2 weeks", "Coming after 2 weeks")))</f>
        <v>Running -Check status</v>
      </c>
      <c r="N5" s="19" t="s">
        <v>287</v>
      </c>
    </row>
    <row r="6" spans="1:15" ht="29" x14ac:dyDescent="0.3">
      <c r="A6" s="28" t="s">
        <v>109</v>
      </c>
      <c r="B6" s="12" t="s">
        <v>110</v>
      </c>
      <c r="C6" s="31" t="s">
        <v>107</v>
      </c>
      <c r="D6" s="32" t="s">
        <v>271</v>
      </c>
      <c r="E6" s="37">
        <v>44201</v>
      </c>
      <c r="F6" s="44"/>
      <c r="G6" s="37">
        <v>44203</v>
      </c>
      <c r="H6" s="44"/>
      <c r="I6" s="19">
        <f t="shared" ref="I6:I103" si="1">G6-E6</f>
        <v>2</v>
      </c>
      <c r="J6" s="19">
        <f t="shared" ref="J6:J103" si="2">H6-F6</f>
        <v>0</v>
      </c>
      <c r="K6" s="19">
        <f t="shared" ref="K6:K103" si="3">I6-J6</f>
        <v>2</v>
      </c>
      <c r="M6" s="50" t="str">
        <f t="shared" ca="1" si="0"/>
        <v>Running -Check status</v>
      </c>
    </row>
    <row r="7" spans="1:15" ht="20" x14ac:dyDescent="0.3">
      <c r="A7" s="28" t="s">
        <v>114</v>
      </c>
      <c r="B7" s="12" t="s">
        <v>111</v>
      </c>
      <c r="C7" s="31" t="s">
        <v>113</v>
      </c>
      <c r="D7" s="32" t="s">
        <v>271</v>
      </c>
      <c r="E7" s="37">
        <v>44208</v>
      </c>
      <c r="F7" s="44"/>
      <c r="G7" s="37">
        <v>44208</v>
      </c>
      <c r="H7" s="44"/>
      <c r="I7" s="19">
        <f t="shared" si="1"/>
        <v>0</v>
      </c>
      <c r="J7" s="19">
        <f t="shared" si="2"/>
        <v>0</v>
      </c>
      <c r="K7" s="19">
        <f t="shared" si="3"/>
        <v>0</v>
      </c>
      <c r="M7" s="50" t="str">
        <f ca="1">IF(E7&lt;TODAY()-1,"Running -Check status",IF(E7&lt;TODAY()+7,"Urgent - This week!",IF(E7&lt;TODAY()+14,"Coming in 2 weeks", "Coming after 2 weeks")))</f>
        <v>Running -Check status</v>
      </c>
    </row>
    <row r="8" spans="1:15" ht="14.25" customHeight="1" x14ac:dyDescent="0.3">
      <c r="A8" s="12" t="s">
        <v>91</v>
      </c>
      <c r="B8" s="12" t="s">
        <v>103</v>
      </c>
      <c r="E8" s="37"/>
      <c r="F8" s="44"/>
      <c r="G8" s="37"/>
      <c r="H8" s="44"/>
      <c r="I8" s="19">
        <f t="shared" si="1"/>
        <v>0</v>
      </c>
      <c r="J8" s="19">
        <f t="shared" si="2"/>
        <v>0</v>
      </c>
      <c r="K8" s="19">
        <f t="shared" si="3"/>
        <v>0</v>
      </c>
      <c r="M8" s="50"/>
    </row>
    <row r="9" spans="1:15" ht="29" x14ac:dyDescent="0.3">
      <c r="A9" s="28" t="s">
        <v>251</v>
      </c>
      <c r="B9" s="12" t="s">
        <v>116</v>
      </c>
      <c r="C9" s="31" t="s">
        <v>115</v>
      </c>
      <c r="D9" s="32" t="s">
        <v>272</v>
      </c>
      <c r="E9" s="37">
        <v>44201</v>
      </c>
      <c r="F9" s="44"/>
      <c r="G9" s="37">
        <v>44247</v>
      </c>
      <c r="H9" s="44"/>
      <c r="I9" s="19">
        <f t="shared" si="1"/>
        <v>46</v>
      </c>
      <c r="J9" s="19">
        <f t="shared" si="2"/>
        <v>0</v>
      </c>
      <c r="K9" s="19">
        <f t="shared" si="3"/>
        <v>46</v>
      </c>
      <c r="M9" s="50" t="str">
        <f t="shared" ref="M9:M15" ca="1" si="4">IF(E9&lt;TODAY()-1,"Running -Check status",IF(E9&lt;TODAY()+7,"Urgent - This week!",IF(E9&lt;TODAY()+14,"Coming in 2 weeks", "Coming after 2 weeks")))</f>
        <v>Running -Check status</v>
      </c>
    </row>
    <row r="10" spans="1:15" ht="29" x14ac:dyDescent="0.3">
      <c r="A10" s="28" t="s">
        <v>252</v>
      </c>
      <c r="B10" s="12" t="s">
        <v>117</v>
      </c>
      <c r="C10" s="31" t="s">
        <v>115</v>
      </c>
      <c r="D10" s="32" t="s">
        <v>272</v>
      </c>
      <c r="E10" s="37">
        <v>44201</v>
      </c>
      <c r="F10" s="44"/>
      <c r="G10" s="37">
        <v>44247</v>
      </c>
      <c r="H10" s="44"/>
      <c r="I10" s="19">
        <f t="shared" si="1"/>
        <v>46</v>
      </c>
      <c r="J10" s="19">
        <f t="shared" si="2"/>
        <v>0</v>
      </c>
      <c r="K10" s="19">
        <f t="shared" si="3"/>
        <v>46</v>
      </c>
      <c r="M10" s="50" t="str">
        <f t="shared" ca="1" si="4"/>
        <v>Running -Check status</v>
      </c>
    </row>
    <row r="11" spans="1:15" ht="29" x14ac:dyDescent="0.3">
      <c r="A11" s="28" t="s">
        <v>253</v>
      </c>
      <c r="B11" s="12" t="s">
        <v>118</v>
      </c>
      <c r="C11" s="31" t="s">
        <v>115</v>
      </c>
      <c r="D11" s="32" t="s">
        <v>272</v>
      </c>
      <c r="E11" s="37">
        <v>44208</v>
      </c>
      <c r="F11" s="44"/>
      <c r="G11" s="37">
        <v>44247</v>
      </c>
      <c r="H11" s="44"/>
      <c r="I11" s="19">
        <f t="shared" si="1"/>
        <v>39</v>
      </c>
      <c r="J11" s="19">
        <f t="shared" si="2"/>
        <v>0</v>
      </c>
      <c r="K11" s="19">
        <f t="shared" si="3"/>
        <v>39</v>
      </c>
      <c r="M11" s="50" t="str">
        <f t="shared" ca="1" si="4"/>
        <v>Running -Check status</v>
      </c>
    </row>
    <row r="12" spans="1:15" ht="30" x14ac:dyDescent="0.3">
      <c r="A12" s="28" t="s">
        <v>254</v>
      </c>
      <c r="B12" s="12" t="s">
        <v>119</v>
      </c>
      <c r="C12" s="32" t="s">
        <v>132</v>
      </c>
      <c r="D12" s="32" t="s">
        <v>272</v>
      </c>
      <c r="E12" s="37">
        <v>44214</v>
      </c>
      <c r="F12" s="44"/>
      <c r="G12" s="37">
        <v>44247</v>
      </c>
      <c r="H12" s="44"/>
      <c r="I12" s="19">
        <f t="shared" si="1"/>
        <v>33</v>
      </c>
      <c r="J12" s="19">
        <f t="shared" si="2"/>
        <v>0</v>
      </c>
      <c r="K12" s="19">
        <f t="shared" si="3"/>
        <v>33</v>
      </c>
      <c r="M12" s="50" t="str">
        <f t="shared" ca="1" si="4"/>
        <v>Running -Check status</v>
      </c>
    </row>
    <row r="13" spans="1:15" ht="30" x14ac:dyDescent="0.3">
      <c r="A13" s="28" t="s">
        <v>255</v>
      </c>
      <c r="B13" s="12" t="s">
        <v>120</v>
      </c>
      <c r="C13" s="32" t="s">
        <v>132</v>
      </c>
      <c r="D13" s="32" t="s">
        <v>272</v>
      </c>
      <c r="E13" s="37">
        <v>44228</v>
      </c>
      <c r="F13" s="44"/>
      <c r="G13" s="37">
        <v>44247</v>
      </c>
      <c r="H13" s="44"/>
      <c r="I13" s="19">
        <f t="shared" si="1"/>
        <v>19</v>
      </c>
      <c r="J13" s="19">
        <f t="shared" si="2"/>
        <v>0</v>
      </c>
      <c r="K13" s="19">
        <f t="shared" si="3"/>
        <v>19</v>
      </c>
      <c r="M13" s="50" t="str">
        <f t="shared" ca="1" si="4"/>
        <v>Running -Check status</v>
      </c>
      <c r="O13" s="51" t="s">
        <v>264</v>
      </c>
    </row>
    <row r="14" spans="1:15" ht="30" x14ac:dyDescent="0.3">
      <c r="A14" s="28" t="s">
        <v>256</v>
      </c>
      <c r="B14" s="12" t="s">
        <v>121</v>
      </c>
      <c r="C14" s="32" t="s">
        <v>132</v>
      </c>
      <c r="D14" s="32" t="s">
        <v>272</v>
      </c>
      <c r="E14" s="37">
        <v>44235</v>
      </c>
      <c r="F14" s="44"/>
      <c r="G14" s="37">
        <v>44247</v>
      </c>
      <c r="H14" s="44"/>
      <c r="I14" s="19">
        <f t="shared" si="1"/>
        <v>12</v>
      </c>
      <c r="J14" s="19">
        <f t="shared" si="2"/>
        <v>0</v>
      </c>
      <c r="K14" s="19">
        <f t="shared" si="3"/>
        <v>12</v>
      </c>
      <c r="M14" s="50" t="str">
        <f t="shared" ca="1" si="4"/>
        <v>Urgent - This week!</v>
      </c>
      <c r="O14" s="51" t="s">
        <v>264</v>
      </c>
    </row>
    <row r="15" spans="1:15" ht="30" x14ac:dyDescent="0.3">
      <c r="A15" s="28" t="s">
        <v>257</v>
      </c>
      <c r="B15" s="12" t="s">
        <v>122</v>
      </c>
      <c r="C15" s="32" t="s">
        <v>132</v>
      </c>
      <c r="D15" s="32" t="s">
        <v>272</v>
      </c>
      <c r="E15" s="37">
        <v>44242</v>
      </c>
      <c r="F15" s="44"/>
      <c r="G15" s="37">
        <v>44247</v>
      </c>
      <c r="H15" s="44"/>
      <c r="I15" s="19">
        <f t="shared" si="1"/>
        <v>5</v>
      </c>
      <c r="J15" s="19">
        <f t="shared" si="2"/>
        <v>0</v>
      </c>
      <c r="K15" s="19">
        <f t="shared" si="3"/>
        <v>5</v>
      </c>
      <c r="M15" s="50" t="str">
        <f t="shared" ca="1" si="4"/>
        <v>Coming in 2 weeks</v>
      </c>
      <c r="O15" s="51" t="s">
        <v>264</v>
      </c>
    </row>
    <row r="16" spans="1:15" ht="30" x14ac:dyDescent="0.3">
      <c r="A16" s="28" t="s">
        <v>258</v>
      </c>
      <c r="B16" s="12" t="s">
        <v>123</v>
      </c>
      <c r="C16" s="32" t="s">
        <v>132</v>
      </c>
      <c r="D16" s="32" t="s">
        <v>272</v>
      </c>
      <c r="E16" s="38">
        <v>44246</v>
      </c>
      <c r="F16" s="44"/>
      <c r="G16" s="37">
        <v>44247</v>
      </c>
      <c r="H16" s="44"/>
      <c r="I16" s="19">
        <f t="shared" si="1"/>
        <v>1</v>
      </c>
      <c r="J16" s="19">
        <f t="shared" si="2"/>
        <v>0</v>
      </c>
      <c r="K16" s="19">
        <f t="shared" si="3"/>
        <v>1</v>
      </c>
      <c r="M16" s="50" t="str">
        <f ca="1">IF(E16&lt;TODAY()-1,"Running -Check status",IF(E16&lt;TODAY()+7,"Urgent - This week!",IF(E16&lt;TODAY()+14,"Coming in 2 weeks", "Coming after 2 weeks")))</f>
        <v>Coming after 2 weeks</v>
      </c>
      <c r="O16" s="51" t="s">
        <v>264</v>
      </c>
    </row>
    <row r="17" spans="1:15" ht="14.5" x14ac:dyDescent="0.3">
      <c r="A17" s="12" t="s">
        <v>133</v>
      </c>
      <c r="B17" s="12" t="s">
        <v>104</v>
      </c>
      <c r="E17" s="37"/>
      <c r="F17" s="44"/>
      <c r="G17" s="37"/>
      <c r="H17" s="44"/>
      <c r="I17" s="19">
        <f t="shared" si="1"/>
        <v>0</v>
      </c>
      <c r="J17" s="19">
        <f t="shared" si="2"/>
        <v>0</v>
      </c>
      <c r="K17" s="19">
        <f t="shared" si="3"/>
        <v>0</v>
      </c>
      <c r="M17" s="50"/>
    </row>
    <row r="18" spans="1:15" ht="20" x14ac:dyDescent="0.3">
      <c r="A18" s="12" t="s">
        <v>129</v>
      </c>
      <c r="B18" s="12" t="s">
        <v>130</v>
      </c>
      <c r="C18" s="31" t="s">
        <v>107</v>
      </c>
      <c r="D18" s="32" t="s">
        <v>271</v>
      </c>
      <c r="E18" s="37">
        <v>44201</v>
      </c>
      <c r="F18" s="44"/>
      <c r="G18" s="37">
        <v>44247</v>
      </c>
      <c r="H18" s="44"/>
      <c r="I18" s="19">
        <f t="shared" si="1"/>
        <v>46</v>
      </c>
      <c r="J18" s="19">
        <f t="shared" si="2"/>
        <v>0</v>
      </c>
      <c r="K18" s="19">
        <f t="shared" si="3"/>
        <v>46</v>
      </c>
      <c r="M18" s="50" t="str">
        <f ca="1">IF(E18&lt;TODAY()-1,"Running -Check status",IF(E18&lt;TODAY()+7,"Urgent - This week!",IF(E18&lt;TODAY()+14,"Coming in 2 weeks", "Coming after 2 weeks")))</f>
        <v>Running -Check status</v>
      </c>
    </row>
    <row r="19" spans="1:15" ht="20" x14ac:dyDescent="0.3">
      <c r="A19" s="12" t="s">
        <v>131</v>
      </c>
      <c r="B19" s="12" t="s">
        <v>134</v>
      </c>
      <c r="C19" s="31" t="s">
        <v>113</v>
      </c>
      <c r="D19" s="32" t="s">
        <v>271</v>
      </c>
      <c r="E19" s="37">
        <v>44208</v>
      </c>
      <c r="F19" s="44"/>
      <c r="G19" s="37">
        <v>44247</v>
      </c>
      <c r="H19" s="44"/>
      <c r="I19" s="19">
        <f t="shared" si="1"/>
        <v>39</v>
      </c>
      <c r="J19" s="19">
        <f t="shared" si="2"/>
        <v>0</v>
      </c>
      <c r="K19" s="19">
        <f t="shared" si="3"/>
        <v>39</v>
      </c>
      <c r="M19" s="50" t="str">
        <f ca="1">IF(E19&lt;TODAY()-1,"Running -Check status",IF(E19&lt;TODAY()+7,"Urgent - This week!",IF(E19&lt;TODAY()+14,"Coming in 2 weeks", "Coming after 2 weeks")))</f>
        <v>Running -Check status</v>
      </c>
    </row>
    <row r="20" spans="1:15" ht="14.5" x14ac:dyDescent="0.3">
      <c r="A20" s="12" t="s">
        <v>135</v>
      </c>
      <c r="B20" s="12"/>
      <c r="D20" s="32"/>
      <c r="E20" s="37"/>
      <c r="F20" s="44"/>
      <c r="G20" s="37"/>
      <c r="H20" s="44"/>
      <c r="M20" s="50"/>
    </row>
    <row r="21" spans="1:15" ht="20.5" thickBot="1" x14ac:dyDescent="0.35">
      <c r="A21" s="12" t="s">
        <v>137</v>
      </c>
      <c r="B21" s="12" t="s">
        <v>136</v>
      </c>
      <c r="C21" s="32" t="s">
        <v>138</v>
      </c>
      <c r="D21" s="32" t="s">
        <v>271</v>
      </c>
      <c r="E21" s="37">
        <v>44201</v>
      </c>
      <c r="F21" s="44"/>
      <c r="G21" s="37">
        <v>44247</v>
      </c>
      <c r="H21" s="44"/>
      <c r="I21" s="19">
        <f t="shared" si="1"/>
        <v>46</v>
      </c>
      <c r="J21" s="19">
        <f t="shared" si="2"/>
        <v>0</v>
      </c>
      <c r="K21" s="19">
        <f t="shared" si="3"/>
        <v>46</v>
      </c>
      <c r="M21" s="50" t="str">
        <f ca="1">IF(E21&lt;TODAY()-1,"Running -Check status",IF(E21&lt;TODAY()+7,"Urgent - This week!",IF(E21&lt;TODAY()+14,"Coming in 2 weeks", "Coming after 2 weeks")))</f>
        <v>Running -Check status</v>
      </c>
    </row>
    <row r="22" spans="1:15" ht="14.25" customHeight="1" thickBot="1" x14ac:dyDescent="0.35">
      <c r="A22" s="13" t="s">
        <v>100</v>
      </c>
      <c r="B22" s="16"/>
      <c r="C22" s="33"/>
      <c r="D22" s="33"/>
      <c r="E22" s="39"/>
      <c r="F22" s="45"/>
      <c r="G22" s="39"/>
      <c r="H22" s="45"/>
      <c r="I22" s="45"/>
      <c r="J22" s="45"/>
      <c r="K22" s="45"/>
      <c r="L22" s="45"/>
      <c r="M22" s="45"/>
      <c r="N22" s="45"/>
      <c r="O22" s="45"/>
    </row>
    <row r="23" spans="1:15" ht="14.5" x14ac:dyDescent="0.3">
      <c r="A23" s="7" t="s">
        <v>4</v>
      </c>
      <c r="B23" s="26" t="s">
        <v>224</v>
      </c>
      <c r="C23" s="31" t="s">
        <v>113</v>
      </c>
      <c r="D23" s="32" t="s">
        <v>278</v>
      </c>
      <c r="E23" s="37">
        <v>44228</v>
      </c>
      <c r="F23" s="44"/>
      <c r="G23" s="37">
        <v>44251</v>
      </c>
      <c r="H23" s="44"/>
      <c r="I23" s="19">
        <f t="shared" si="1"/>
        <v>23</v>
      </c>
      <c r="J23" s="19">
        <f t="shared" si="2"/>
        <v>0</v>
      </c>
      <c r="K23" s="19">
        <f t="shared" si="3"/>
        <v>23</v>
      </c>
      <c r="M23" s="50" t="str">
        <f t="shared" ref="M23:M32" ca="1" si="5">IF(E23&lt;TODAY()-1,"Running -Check status",IF(E23&lt;TODAY()+7,"Urgent - This week!",IF(E23&lt;TODAY()+14,"Coming in 2 weeks", "Coming after 2 weeks")))</f>
        <v>Running -Check status</v>
      </c>
    </row>
    <row r="24" spans="1:15" ht="14.5" x14ac:dyDescent="0.3">
      <c r="A24" s="2" t="s">
        <v>5</v>
      </c>
      <c r="B24" s="26" t="s">
        <v>225</v>
      </c>
      <c r="C24" s="31" t="s">
        <v>113</v>
      </c>
      <c r="D24" s="32" t="s">
        <v>278</v>
      </c>
      <c r="E24" s="37">
        <v>44228</v>
      </c>
      <c r="F24" s="44"/>
      <c r="G24" s="37">
        <v>44251</v>
      </c>
      <c r="H24" s="44"/>
      <c r="I24" s="19">
        <f t="shared" si="1"/>
        <v>23</v>
      </c>
      <c r="J24" s="19">
        <f t="shared" si="2"/>
        <v>0</v>
      </c>
      <c r="K24" s="19">
        <f t="shared" si="3"/>
        <v>23</v>
      </c>
      <c r="M24" s="50" t="str">
        <f t="shared" ca="1" si="5"/>
        <v>Running -Check status</v>
      </c>
    </row>
    <row r="25" spans="1:15" ht="14.5" x14ac:dyDescent="0.3">
      <c r="A25" s="2" t="s">
        <v>6</v>
      </c>
      <c r="B25" s="26" t="s">
        <v>226</v>
      </c>
      <c r="C25" s="31" t="s">
        <v>113</v>
      </c>
      <c r="D25" s="32" t="s">
        <v>278</v>
      </c>
      <c r="E25" s="37">
        <v>44228</v>
      </c>
      <c r="F25" s="44"/>
      <c r="G25" s="37">
        <v>44251</v>
      </c>
      <c r="H25" s="44"/>
      <c r="I25" s="19">
        <f t="shared" si="1"/>
        <v>23</v>
      </c>
      <c r="J25" s="19">
        <f t="shared" si="2"/>
        <v>0</v>
      </c>
      <c r="K25" s="19">
        <f t="shared" si="3"/>
        <v>23</v>
      </c>
      <c r="M25" s="50" t="str">
        <f t="shared" ca="1" si="5"/>
        <v>Running -Check status</v>
      </c>
    </row>
    <row r="26" spans="1:15" ht="14.5" x14ac:dyDescent="0.3">
      <c r="A26" s="2" t="s">
        <v>8</v>
      </c>
      <c r="B26" s="26" t="s">
        <v>227</v>
      </c>
      <c r="C26" s="31" t="s">
        <v>113</v>
      </c>
      <c r="D26" s="32" t="s">
        <v>278</v>
      </c>
      <c r="E26" s="37">
        <v>44228</v>
      </c>
      <c r="F26" s="44"/>
      <c r="G26" s="37">
        <v>44435</v>
      </c>
      <c r="H26" s="44"/>
      <c r="I26" s="19">
        <f t="shared" si="1"/>
        <v>207</v>
      </c>
      <c r="J26" s="19">
        <f t="shared" si="2"/>
        <v>0</v>
      </c>
      <c r="K26" s="19">
        <f t="shared" si="3"/>
        <v>207</v>
      </c>
      <c r="M26" s="50" t="str">
        <f t="shared" ca="1" si="5"/>
        <v>Running -Check status</v>
      </c>
    </row>
    <row r="27" spans="1:15" ht="14.5" x14ac:dyDescent="0.3">
      <c r="A27" s="52" t="s">
        <v>276</v>
      </c>
      <c r="B27" s="26"/>
      <c r="C27" s="31" t="s">
        <v>113</v>
      </c>
      <c r="D27" s="32" t="s">
        <v>278</v>
      </c>
      <c r="E27" s="53">
        <v>44242</v>
      </c>
      <c r="F27" s="44"/>
      <c r="G27" s="53">
        <v>44281</v>
      </c>
      <c r="H27" s="44"/>
      <c r="I27" s="19">
        <f t="shared" ref="I27:I30" si="6">G27-E27</f>
        <v>39</v>
      </c>
      <c r="J27" s="19">
        <f t="shared" ref="J27:J30" si="7">H27-F27</f>
        <v>0</v>
      </c>
      <c r="K27" s="19">
        <f t="shared" ref="K27:K30" si="8">I27-J27</f>
        <v>39</v>
      </c>
      <c r="M27" s="50" t="str">
        <f t="shared" ref="M27:M30" ca="1" si="9">IF(E27&lt;TODAY()-1,"Running -Check status",IF(E27&lt;TODAY()+7,"Urgent - This week!",IF(E27&lt;TODAY()+14,"Coming in 2 weeks", "Coming after 2 weeks")))</f>
        <v>Coming in 2 weeks</v>
      </c>
    </row>
    <row r="28" spans="1:15" ht="14.5" x14ac:dyDescent="0.3">
      <c r="A28" s="52" t="s">
        <v>277</v>
      </c>
      <c r="B28" s="26"/>
      <c r="C28" s="31" t="s">
        <v>113</v>
      </c>
      <c r="D28" s="32" t="s">
        <v>278</v>
      </c>
      <c r="E28" s="53">
        <v>44258</v>
      </c>
      <c r="F28" s="44"/>
      <c r="G28" s="53">
        <v>44435</v>
      </c>
      <c r="H28" s="44"/>
      <c r="I28" s="19">
        <f t="shared" si="6"/>
        <v>177</v>
      </c>
      <c r="J28" s="19">
        <f t="shared" si="7"/>
        <v>0</v>
      </c>
      <c r="K28" s="19">
        <f t="shared" si="8"/>
        <v>177</v>
      </c>
      <c r="M28" s="50" t="str">
        <f t="shared" ca="1" si="9"/>
        <v>Coming after 2 weeks</v>
      </c>
    </row>
    <row r="29" spans="1:15" ht="14.5" x14ac:dyDescent="0.3">
      <c r="A29" s="26" t="s">
        <v>139</v>
      </c>
      <c r="B29" s="26" t="s">
        <v>228</v>
      </c>
      <c r="C29" s="31" t="s">
        <v>113</v>
      </c>
      <c r="D29" s="32" t="s">
        <v>278</v>
      </c>
      <c r="E29" s="37">
        <v>44256</v>
      </c>
      <c r="F29" s="44"/>
      <c r="G29" s="37">
        <v>44270</v>
      </c>
      <c r="H29" s="44"/>
      <c r="I29" s="19">
        <f t="shared" si="6"/>
        <v>14</v>
      </c>
      <c r="J29" s="19">
        <f t="shared" si="7"/>
        <v>0</v>
      </c>
      <c r="K29" s="19">
        <f t="shared" si="8"/>
        <v>14</v>
      </c>
      <c r="M29" s="50" t="str">
        <f t="shared" ca="1" si="9"/>
        <v>Coming after 2 weeks</v>
      </c>
    </row>
    <row r="30" spans="1:15" ht="14.5" x14ac:dyDescent="0.3">
      <c r="A30" s="2" t="s">
        <v>9</v>
      </c>
      <c r="B30" s="26" t="s">
        <v>229</v>
      </c>
      <c r="C30" s="31" t="s">
        <v>113</v>
      </c>
      <c r="D30" s="32" t="s">
        <v>278</v>
      </c>
      <c r="E30" s="37">
        <v>44270</v>
      </c>
      <c r="F30" s="44"/>
      <c r="G30" s="37">
        <v>44466</v>
      </c>
      <c r="H30" s="44"/>
      <c r="I30" s="19">
        <f t="shared" si="6"/>
        <v>196</v>
      </c>
      <c r="J30" s="19">
        <f t="shared" si="7"/>
        <v>0</v>
      </c>
      <c r="K30" s="19">
        <f t="shared" si="8"/>
        <v>196</v>
      </c>
      <c r="M30" s="50" t="str">
        <f t="shared" ca="1" si="9"/>
        <v>Coming after 2 weeks</v>
      </c>
    </row>
    <row r="31" spans="1:15" ht="14.5" x14ac:dyDescent="0.3">
      <c r="A31" s="52" t="s">
        <v>279</v>
      </c>
      <c r="B31" s="54"/>
      <c r="C31" s="31" t="s">
        <v>113</v>
      </c>
      <c r="D31" s="55"/>
      <c r="E31" s="56">
        <v>44281</v>
      </c>
      <c r="F31" s="57"/>
      <c r="G31" s="56">
        <v>44288</v>
      </c>
      <c r="H31" s="44"/>
      <c r="I31" s="19">
        <f t="shared" si="1"/>
        <v>7</v>
      </c>
      <c r="J31" s="19">
        <f t="shared" si="2"/>
        <v>0</v>
      </c>
      <c r="K31" s="19">
        <f t="shared" si="3"/>
        <v>7</v>
      </c>
      <c r="M31" s="50" t="str">
        <f t="shared" ca="1" si="5"/>
        <v>Coming after 2 weeks</v>
      </c>
    </row>
    <row r="32" spans="1:15" thickBot="1" x14ac:dyDescent="0.35">
      <c r="A32" s="52" t="s">
        <v>280</v>
      </c>
      <c r="B32" s="54"/>
      <c r="C32" s="31" t="s">
        <v>113</v>
      </c>
      <c r="D32" s="55"/>
      <c r="E32" s="56">
        <v>44435</v>
      </c>
      <c r="F32" s="57"/>
      <c r="G32" s="56">
        <v>44466</v>
      </c>
      <c r="H32" s="44"/>
      <c r="I32" s="19">
        <f t="shared" si="1"/>
        <v>31</v>
      </c>
      <c r="J32" s="19">
        <f t="shared" si="2"/>
        <v>0</v>
      </c>
      <c r="K32" s="19">
        <f t="shared" si="3"/>
        <v>31</v>
      </c>
      <c r="M32" s="50" t="str">
        <f t="shared" ca="1" si="5"/>
        <v>Coming after 2 weeks</v>
      </c>
    </row>
    <row r="33" spans="1:15" ht="14.25" customHeight="1" thickBot="1" x14ac:dyDescent="0.35">
      <c r="A33" s="13" t="s">
        <v>101</v>
      </c>
      <c r="B33" s="16"/>
      <c r="C33" s="33"/>
      <c r="D33" s="33"/>
      <c r="E33" s="39"/>
      <c r="F33" s="45"/>
      <c r="G33" s="39"/>
      <c r="H33" s="45"/>
      <c r="I33" s="45"/>
      <c r="J33" s="45"/>
      <c r="K33" s="45"/>
      <c r="L33" s="45"/>
      <c r="M33" s="45"/>
      <c r="N33" s="45"/>
      <c r="O33" s="45"/>
    </row>
    <row r="34" spans="1:15" ht="30" x14ac:dyDescent="0.3">
      <c r="A34" s="21" t="s">
        <v>11</v>
      </c>
      <c r="B34" s="21" t="s">
        <v>230</v>
      </c>
      <c r="C34" s="31" t="s">
        <v>113</v>
      </c>
      <c r="D34" s="32" t="s">
        <v>273</v>
      </c>
      <c r="E34" s="58">
        <v>44201</v>
      </c>
      <c r="F34" s="44"/>
      <c r="G34" s="53">
        <v>44242</v>
      </c>
      <c r="H34" s="44"/>
      <c r="I34" s="19">
        <f t="shared" si="1"/>
        <v>41</v>
      </c>
      <c r="J34" s="19">
        <f t="shared" si="2"/>
        <v>0</v>
      </c>
      <c r="K34" s="19">
        <f t="shared" si="3"/>
        <v>41</v>
      </c>
      <c r="M34" s="50" t="str">
        <f t="shared" ref="M34:M37" ca="1" si="10">IF(E34&lt;TODAY()-1,"Running -Check status",IF(E34&lt;TODAY()+7,"Urgent - This week!",IF(E34&lt;TODAY()+14,"Coming in 2 weeks", "Coming after 2 weeks")))</f>
        <v>Running -Check status</v>
      </c>
    </row>
    <row r="35" spans="1:15" ht="30" x14ac:dyDescent="0.3">
      <c r="A35" s="21" t="s">
        <v>12</v>
      </c>
      <c r="B35" s="21" t="s">
        <v>231</v>
      </c>
      <c r="C35" s="31" t="s">
        <v>113</v>
      </c>
      <c r="D35" s="32" t="s">
        <v>273</v>
      </c>
      <c r="E35" s="53">
        <v>44217</v>
      </c>
      <c r="F35" s="44"/>
      <c r="G35" s="53">
        <v>44435</v>
      </c>
      <c r="H35" s="44"/>
      <c r="I35" s="19">
        <f t="shared" si="1"/>
        <v>218</v>
      </c>
      <c r="J35" s="19">
        <f t="shared" si="2"/>
        <v>0</v>
      </c>
      <c r="K35" s="19">
        <f t="shared" si="3"/>
        <v>218</v>
      </c>
      <c r="M35" s="50" t="str">
        <f t="shared" ca="1" si="10"/>
        <v>Running -Check status</v>
      </c>
    </row>
    <row r="36" spans="1:15" ht="14.5" x14ac:dyDescent="0.3">
      <c r="A36" s="52" t="s">
        <v>281</v>
      </c>
      <c r="B36" s="21"/>
      <c r="C36" s="31" t="s">
        <v>113</v>
      </c>
      <c r="D36" s="32"/>
      <c r="E36" s="53">
        <v>44217</v>
      </c>
      <c r="F36" s="44"/>
      <c r="G36" s="53">
        <v>44435</v>
      </c>
      <c r="H36" s="44"/>
      <c r="I36" s="19">
        <f t="shared" ref="I36" si="11">G36-E36</f>
        <v>218</v>
      </c>
      <c r="J36" s="19">
        <f t="shared" ref="J36" si="12">H36-F36</f>
        <v>0</v>
      </c>
      <c r="K36" s="19">
        <f t="shared" ref="K36" si="13">I36-J36</f>
        <v>218</v>
      </c>
      <c r="M36" s="50" t="str">
        <f t="shared" ref="M36" ca="1" si="14">IF(E36&lt;TODAY()-1,"Running -Check status",IF(E36&lt;TODAY()+7,"Urgent - This week!",IF(E36&lt;TODAY()+14,"Coming in 2 weeks", "Coming after 2 weeks")))</f>
        <v>Running -Check status</v>
      </c>
    </row>
    <row r="37" spans="1:15" ht="30" x14ac:dyDescent="0.3">
      <c r="A37" s="21" t="s">
        <v>14</v>
      </c>
      <c r="B37" s="21" t="s">
        <v>232</v>
      </c>
      <c r="C37" s="31" t="s">
        <v>113</v>
      </c>
      <c r="D37" s="32" t="s">
        <v>273</v>
      </c>
      <c r="E37" s="53">
        <v>44242</v>
      </c>
      <c r="F37" s="44"/>
      <c r="G37" s="53">
        <v>44281</v>
      </c>
      <c r="H37" s="44"/>
      <c r="I37" s="19">
        <f t="shared" si="1"/>
        <v>39</v>
      </c>
      <c r="J37" s="19">
        <f t="shared" si="2"/>
        <v>0</v>
      </c>
      <c r="K37" s="19">
        <f t="shared" si="3"/>
        <v>39</v>
      </c>
      <c r="M37" s="50" t="str">
        <f t="shared" ca="1" si="10"/>
        <v>Coming in 2 weeks</v>
      </c>
    </row>
    <row r="38" spans="1:15" ht="14.5" x14ac:dyDescent="0.3">
      <c r="A38" s="52" t="s">
        <v>282</v>
      </c>
      <c r="B38" s="21"/>
      <c r="C38" s="31" t="s">
        <v>113</v>
      </c>
      <c r="D38" s="32"/>
      <c r="E38" s="56">
        <v>44242</v>
      </c>
      <c r="F38" s="57"/>
      <c r="G38" s="56">
        <v>44281</v>
      </c>
      <c r="H38" s="44"/>
      <c r="I38" s="19">
        <f t="shared" ref="I38:I40" si="15">G38-E38</f>
        <v>39</v>
      </c>
      <c r="J38" s="19">
        <f t="shared" ref="J38:J40" si="16">H38-F38</f>
        <v>0</v>
      </c>
      <c r="K38" s="19">
        <f t="shared" ref="K38:K40" si="17">I38-J38</f>
        <v>39</v>
      </c>
      <c r="M38" s="50" t="str">
        <f t="shared" ref="M38:M40" ca="1" si="18">IF(E38&lt;TODAY()-1,"Running -Check status",IF(E38&lt;TODAY()+7,"Urgent - This week!",IF(E38&lt;TODAY()+14,"Coming in 2 weeks", "Coming after 2 weeks")))</f>
        <v>Coming in 2 weeks</v>
      </c>
    </row>
    <row r="39" spans="1:15" ht="14.5" x14ac:dyDescent="0.3">
      <c r="A39" s="52" t="s">
        <v>283</v>
      </c>
      <c r="B39" s="21"/>
      <c r="C39" s="31" t="s">
        <v>113</v>
      </c>
      <c r="D39" s="32"/>
      <c r="E39" s="56">
        <v>44281</v>
      </c>
      <c r="F39" s="57"/>
      <c r="G39" s="56">
        <v>44435</v>
      </c>
      <c r="H39" s="44"/>
      <c r="I39" s="19">
        <f t="shared" si="15"/>
        <v>154</v>
      </c>
      <c r="J39" s="19">
        <f t="shared" si="16"/>
        <v>0</v>
      </c>
      <c r="K39" s="19">
        <f t="shared" si="17"/>
        <v>154</v>
      </c>
      <c r="M39" s="50" t="str">
        <f t="shared" ca="1" si="18"/>
        <v>Coming after 2 weeks</v>
      </c>
    </row>
    <row r="40" spans="1:15" ht="30.5" thickBot="1" x14ac:dyDescent="0.35">
      <c r="A40" s="21" t="s">
        <v>16</v>
      </c>
      <c r="B40" s="21" t="s">
        <v>233</v>
      </c>
      <c r="C40" s="31" t="s">
        <v>113</v>
      </c>
      <c r="D40" s="32" t="s">
        <v>273</v>
      </c>
      <c r="E40" s="53">
        <v>44242</v>
      </c>
      <c r="F40" s="44"/>
      <c r="G40" s="53">
        <v>44316</v>
      </c>
      <c r="H40" s="44"/>
      <c r="I40" s="19">
        <f t="shared" si="15"/>
        <v>74</v>
      </c>
      <c r="J40" s="19">
        <f t="shared" si="16"/>
        <v>0</v>
      </c>
      <c r="K40" s="19">
        <f t="shared" si="17"/>
        <v>74</v>
      </c>
      <c r="M40" s="50" t="str">
        <f t="shared" ca="1" si="18"/>
        <v>Coming in 2 weeks</v>
      </c>
    </row>
    <row r="41" spans="1:15" ht="14.25" customHeight="1" thickBot="1" x14ac:dyDescent="0.35">
      <c r="A41" s="14" t="s">
        <v>17</v>
      </c>
      <c r="B41" s="17"/>
      <c r="C41" s="34"/>
      <c r="D41" s="34"/>
      <c r="E41" s="40"/>
      <c r="F41" s="46"/>
      <c r="G41" s="40"/>
      <c r="H41" s="46"/>
      <c r="I41" s="46"/>
      <c r="J41" s="46"/>
      <c r="K41" s="46"/>
      <c r="L41" s="46"/>
      <c r="M41" s="46"/>
      <c r="N41" s="46"/>
      <c r="O41" s="46"/>
    </row>
    <row r="42" spans="1:15" ht="14.5" x14ac:dyDescent="0.3">
      <c r="A42" s="21" t="s">
        <v>18</v>
      </c>
      <c r="B42" s="21"/>
      <c r="D42" s="32"/>
      <c r="E42" s="37"/>
      <c r="F42" s="44"/>
      <c r="G42" s="37"/>
      <c r="H42" s="44"/>
      <c r="I42" s="19">
        <f t="shared" si="1"/>
        <v>0</v>
      </c>
      <c r="J42" s="19">
        <f t="shared" si="2"/>
        <v>0</v>
      </c>
      <c r="K42" s="19">
        <f t="shared" si="3"/>
        <v>0</v>
      </c>
    </row>
    <row r="43" spans="1:15" ht="30" x14ac:dyDescent="0.3">
      <c r="A43" s="43" t="s">
        <v>173</v>
      </c>
      <c r="B43" s="21" t="s">
        <v>140</v>
      </c>
      <c r="C43" s="31" t="s">
        <v>268</v>
      </c>
      <c r="D43" s="32" t="s">
        <v>274</v>
      </c>
      <c r="E43" s="37">
        <v>44201</v>
      </c>
      <c r="F43" s="44"/>
      <c r="G43" s="37">
        <v>44242</v>
      </c>
      <c r="H43" s="44"/>
      <c r="I43" s="19">
        <f t="shared" si="1"/>
        <v>41</v>
      </c>
      <c r="J43" s="19">
        <f t="shared" si="2"/>
        <v>0</v>
      </c>
      <c r="K43" s="19">
        <f t="shared" si="3"/>
        <v>41</v>
      </c>
      <c r="M43" s="50" t="str">
        <f ca="1">IF(E43&lt;TODAY()-1,"Running -Check status",IF(E43&lt;TODAY()+7,"Urgent - This week!",IF(E43&lt;TODAY()+14,"Coming in 2 weeks", "Coming after 2 weeks")))</f>
        <v>Running -Check status</v>
      </c>
    </row>
    <row r="44" spans="1:15" ht="14.5" x14ac:dyDescent="0.3">
      <c r="A44" s="21" t="s">
        <v>19</v>
      </c>
      <c r="B44" s="21"/>
      <c r="D44" s="32"/>
      <c r="E44" s="37"/>
      <c r="F44" s="44"/>
      <c r="G44" s="37"/>
      <c r="H44" s="44"/>
      <c r="I44" s="19">
        <f t="shared" ref="I44:I66" si="19">G44-E44</f>
        <v>0</v>
      </c>
      <c r="J44" s="19">
        <f t="shared" ref="J44:J66" si="20">H44-F44</f>
        <v>0</v>
      </c>
      <c r="K44" s="19">
        <f t="shared" ref="K44:K66" si="21">I44-J44</f>
        <v>0</v>
      </c>
      <c r="M44" s="50"/>
    </row>
    <row r="45" spans="1:15" ht="30" x14ac:dyDescent="0.3">
      <c r="A45" s="43" t="s">
        <v>174</v>
      </c>
      <c r="B45" s="21" t="s">
        <v>260</v>
      </c>
      <c r="C45" s="31" t="s">
        <v>234</v>
      </c>
      <c r="D45" s="32" t="s">
        <v>274</v>
      </c>
      <c r="E45" s="37">
        <v>44201</v>
      </c>
      <c r="F45" s="44"/>
      <c r="G45" s="37">
        <v>44255</v>
      </c>
      <c r="H45" s="44"/>
      <c r="I45" s="19">
        <f t="shared" si="19"/>
        <v>54</v>
      </c>
      <c r="J45" s="19">
        <f t="shared" si="20"/>
        <v>0</v>
      </c>
      <c r="K45" s="19">
        <f t="shared" si="21"/>
        <v>54</v>
      </c>
      <c r="M45" s="50" t="str">
        <f t="shared" ref="M45:M46" ca="1" si="22">IF(E45&lt;TODAY()-1,"Running -Check status",IF(E45&lt;TODAY()+7,"Urgent - This week!",IF(E45&lt;TODAY()+14,"Coming in 2 weeks", "Coming after 2 weeks")))</f>
        <v>Running -Check status</v>
      </c>
    </row>
    <row r="46" spans="1:15" ht="14.25" customHeight="1" x14ac:dyDescent="0.3">
      <c r="A46" s="21" t="s">
        <v>20</v>
      </c>
      <c r="B46" s="21" t="s">
        <v>190</v>
      </c>
      <c r="C46" s="31" t="s">
        <v>261</v>
      </c>
      <c r="D46" s="32" t="s">
        <v>241</v>
      </c>
      <c r="E46" s="37">
        <v>44201</v>
      </c>
      <c r="F46" s="44"/>
      <c r="G46" s="37">
        <v>44255</v>
      </c>
      <c r="H46" s="44"/>
      <c r="I46" s="19">
        <f t="shared" si="19"/>
        <v>54</v>
      </c>
      <c r="J46" s="19">
        <f t="shared" si="20"/>
        <v>0</v>
      </c>
      <c r="K46" s="19">
        <f t="shared" si="21"/>
        <v>54</v>
      </c>
      <c r="M46" s="50" t="str">
        <f t="shared" ca="1" si="22"/>
        <v>Running -Check status</v>
      </c>
    </row>
    <row r="47" spans="1:15" ht="14.25" customHeight="1" x14ac:dyDescent="0.3">
      <c r="A47" s="21" t="s">
        <v>191</v>
      </c>
      <c r="B47" s="21" t="s">
        <v>192</v>
      </c>
      <c r="D47" s="32"/>
      <c r="E47" s="37"/>
      <c r="F47" s="44"/>
      <c r="G47" s="37"/>
      <c r="H47" s="44"/>
      <c r="I47" s="19">
        <f t="shared" si="19"/>
        <v>0</v>
      </c>
      <c r="J47" s="19">
        <f t="shared" si="20"/>
        <v>0</v>
      </c>
      <c r="K47" s="19">
        <f t="shared" si="21"/>
        <v>0</v>
      </c>
      <c r="M47" s="50"/>
    </row>
    <row r="48" spans="1:15" ht="43.5" x14ac:dyDescent="0.3">
      <c r="A48" s="27" t="s">
        <v>175</v>
      </c>
      <c r="B48" s="21" t="s">
        <v>193</v>
      </c>
      <c r="C48" s="31" t="s">
        <v>234</v>
      </c>
      <c r="D48" s="32" t="s">
        <v>274</v>
      </c>
      <c r="E48" s="37">
        <v>44201</v>
      </c>
      <c r="F48" s="44"/>
      <c r="G48" s="37">
        <v>44232</v>
      </c>
      <c r="H48" s="44"/>
      <c r="I48" s="19">
        <f t="shared" si="19"/>
        <v>31</v>
      </c>
      <c r="J48" s="19">
        <f t="shared" si="20"/>
        <v>0</v>
      </c>
      <c r="K48" s="19">
        <f t="shared" si="21"/>
        <v>31</v>
      </c>
      <c r="M48" s="50" t="str">
        <f ca="1">IF(E48&lt;TODAY()-1,"Running -Check status",IF(E48&lt;TODAY()+7,"Urgent - This week!",IF(E48&lt;TODAY()+14,"Coming in 2 weeks", "Coming after 2 weeks")))</f>
        <v>Running -Check status</v>
      </c>
    </row>
    <row r="49" spans="1:13" ht="30" x14ac:dyDescent="0.3">
      <c r="A49" s="43" t="s">
        <v>176</v>
      </c>
      <c r="B49" s="21" t="s">
        <v>194</v>
      </c>
      <c r="C49" s="31" t="s">
        <v>234</v>
      </c>
      <c r="D49" s="32" t="s">
        <v>274</v>
      </c>
      <c r="E49" s="37">
        <v>44211</v>
      </c>
      <c r="F49" s="44"/>
      <c r="G49" s="37">
        <v>44211</v>
      </c>
      <c r="H49" s="44"/>
      <c r="I49" s="19">
        <f t="shared" ref="I49:I52" si="23">G49-E49</f>
        <v>0</v>
      </c>
      <c r="J49" s="19">
        <f t="shared" ref="J49:J52" si="24">H49-F49</f>
        <v>0</v>
      </c>
      <c r="K49" s="19">
        <f t="shared" ref="K49:K52" si="25">I49-J49</f>
        <v>0</v>
      </c>
      <c r="M49" s="50" t="str">
        <f t="shared" ref="M49:M51" ca="1" si="26">IF(E49&lt;TODAY()-1,"Running -Check status",IF(E49&lt;TODAY()+7,"Urgent - This week!",IF(E49&lt;TODAY()+14,"Coming in 2 weeks", "Coming after 2 weeks")))</f>
        <v>Running -Check status</v>
      </c>
    </row>
    <row r="50" spans="1:13" ht="30" x14ac:dyDescent="0.3">
      <c r="A50" s="43" t="s">
        <v>177</v>
      </c>
      <c r="B50" s="21" t="s">
        <v>195</v>
      </c>
      <c r="C50" s="31" t="s">
        <v>234</v>
      </c>
      <c r="D50" s="32" t="s">
        <v>274</v>
      </c>
      <c r="E50" s="37">
        <v>44230</v>
      </c>
      <c r="F50" s="44"/>
      <c r="G50" s="37">
        <v>44230</v>
      </c>
      <c r="H50" s="44"/>
      <c r="I50" s="19">
        <f t="shared" si="23"/>
        <v>0</v>
      </c>
      <c r="J50" s="19">
        <f t="shared" si="24"/>
        <v>0</v>
      </c>
      <c r="K50" s="19">
        <f t="shared" si="25"/>
        <v>0</v>
      </c>
      <c r="M50" s="50" t="str">
        <f t="shared" ca="1" si="26"/>
        <v>Urgent - This week!</v>
      </c>
    </row>
    <row r="51" spans="1:13" ht="30" x14ac:dyDescent="0.3">
      <c r="A51" s="43" t="s">
        <v>178</v>
      </c>
      <c r="B51" s="21" t="s">
        <v>196</v>
      </c>
      <c r="C51" s="31" t="s">
        <v>234</v>
      </c>
      <c r="D51" s="32" t="s">
        <v>274</v>
      </c>
      <c r="E51" s="37">
        <v>44254</v>
      </c>
      <c r="F51" s="44"/>
      <c r="G51" s="37">
        <v>44254</v>
      </c>
      <c r="H51" s="44"/>
      <c r="I51" s="19">
        <f t="shared" si="23"/>
        <v>0</v>
      </c>
      <c r="J51" s="19">
        <f t="shared" si="24"/>
        <v>0</v>
      </c>
      <c r="K51" s="19">
        <f t="shared" si="25"/>
        <v>0</v>
      </c>
      <c r="M51" s="50" t="str">
        <f t="shared" ca="1" si="26"/>
        <v>Coming after 2 weeks</v>
      </c>
    </row>
    <row r="52" spans="1:13" ht="14.5" x14ac:dyDescent="0.3">
      <c r="A52" s="21" t="s">
        <v>197</v>
      </c>
      <c r="B52" s="21" t="s">
        <v>202</v>
      </c>
      <c r="E52" s="37"/>
      <c r="F52" s="44"/>
      <c r="G52" s="37"/>
      <c r="H52" s="44"/>
      <c r="I52" s="19">
        <f t="shared" si="23"/>
        <v>0</v>
      </c>
      <c r="J52" s="19">
        <f t="shared" si="24"/>
        <v>0</v>
      </c>
      <c r="K52" s="19">
        <f t="shared" si="25"/>
        <v>0</v>
      </c>
      <c r="M52" s="50"/>
    </row>
    <row r="53" spans="1:13" ht="14.5" x14ac:dyDescent="0.3">
      <c r="A53" s="43" t="s">
        <v>179</v>
      </c>
      <c r="B53" s="21" t="s">
        <v>198</v>
      </c>
      <c r="C53" s="31" t="s">
        <v>268</v>
      </c>
      <c r="D53" s="32" t="s">
        <v>267</v>
      </c>
      <c r="E53" s="37">
        <v>44201</v>
      </c>
      <c r="F53" s="44"/>
      <c r="G53" s="37">
        <v>44247</v>
      </c>
      <c r="H53" s="44"/>
      <c r="I53" s="19">
        <f t="shared" si="19"/>
        <v>46</v>
      </c>
      <c r="J53" s="19">
        <f t="shared" si="20"/>
        <v>0</v>
      </c>
      <c r="K53" s="19">
        <f t="shared" si="21"/>
        <v>46</v>
      </c>
      <c r="M53" s="50" t="str">
        <f t="shared" ref="M53:M62" ca="1" si="27">IF(E53&lt;TODAY()-1,"Running -Check status",IF(E53&lt;TODAY()+7,"Urgent - This week!",IF(E53&lt;TODAY()+14,"Coming in 2 weeks", "Coming after 2 weeks")))</f>
        <v>Running -Check status</v>
      </c>
    </row>
    <row r="54" spans="1:13" ht="14.5" x14ac:dyDescent="0.3">
      <c r="A54" s="43" t="s">
        <v>265</v>
      </c>
      <c r="B54" s="21" t="s">
        <v>203</v>
      </c>
      <c r="C54" s="31" t="s">
        <v>266</v>
      </c>
      <c r="D54" s="32" t="s">
        <v>267</v>
      </c>
      <c r="E54" s="37">
        <v>44230</v>
      </c>
      <c r="F54" s="44"/>
      <c r="G54" s="37">
        <v>44247</v>
      </c>
      <c r="H54" s="44"/>
      <c r="I54" s="19">
        <f t="shared" si="19"/>
        <v>17</v>
      </c>
      <c r="J54" s="19">
        <f t="shared" si="20"/>
        <v>0</v>
      </c>
      <c r="K54" s="19">
        <f t="shared" si="21"/>
        <v>17</v>
      </c>
      <c r="M54" s="50" t="str">
        <f t="shared" ca="1" si="27"/>
        <v>Urgent - This week!</v>
      </c>
    </row>
    <row r="55" spans="1:13" ht="30" x14ac:dyDescent="0.3">
      <c r="A55" s="43" t="s">
        <v>275</v>
      </c>
      <c r="B55" s="21" t="s">
        <v>204</v>
      </c>
      <c r="C55" s="31" t="s">
        <v>284</v>
      </c>
      <c r="D55" s="32" t="s">
        <v>269</v>
      </c>
      <c r="E55" s="37">
        <v>44230</v>
      </c>
      <c r="F55" s="44"/>
      <c r="G55" s="37">
        <v>44247</v>
      </c>
      <c r="H55" s="44"/>
      <c r="I55" s="19">
        <f t="shared" si="19"/>
        <v>17</v>
      </c>
      <c r="J55" s="19">
        <f t="shared" si="20"/>
        <v>0</v>
      </c>
      <c r="K55" s="19">
        <f t="shared" si="21"/>
        <v>17</v>
      </c>
      <c r="M55" s="50" t="str">
        <f t="shared" ca="1" si="27"/>
        <v>Urgent - This week!</v>
      </c>
    </row>
    <row r="56" spans="1:13" ht="29" x14ac:dyDescent="0.3">
      <c r="A56" s="27" t="s">
        <v>180</v>
      </c>
      <c r="B56" s="21" t="s">
        <v>205</v>
      </c>
      <c r="C56" s="31" t="s">
        <v>250</v>
      </c>
      <c r="D56" s="32" t="s">
        <v>241</v>
      </c>
      <c r="E56" s="37">
        <v>44230</v>
      </c>
      <c r="F56" s="44"/>
      <c r="G56" s="37">
        <v>44242</v>
      </c>
      <c r="H56" s="44"/>
      <c r="I56" s="19">
        <f t="shared" si="19"/>
        <v>12</v>
      </c>
      <c r="J56" s="19">
        <f t="shared" si="20"/>
        <v>0</v>
      </c>
      <c r="K56" s="19">
        <f t="shared" si="21"/>
        <v>12</v>
      </c>
      <c r="M56" s="50" t="str">
        <f t="shared" ca="1" si="27"/>
        <v>Urgent - This week!</v>
      </c>
    </row>
    <row r="57" spans="1:13" ht="30" x14ac:dyDescent="0.3">
      <c r="A57" s="43" t="s">
        <v>181</v>
      </c>
      <c r="B57" s="21" t="s">
        <v>206</v>
      </c>
      <c r="C57" s="31" t="s">
        <v>185</v>
      </c>
      <c r="D57" s="32" t="s">
        <v>269</v>
      </c>
      <c r="E57" s="37">
        <v>44243</v>
      </c>
      <c r="F57" s="44"/>
      <c r="G57" s="37">
        <v>44247</v>
      </c>
      <c r="H57" s="44"/>
      <c r="I57" s="19">
        <f t="shared" si="19"/>
        <v>4</v>
      </c>
      <c r="J57" s="19">
        <f t="shared" si="20"/>
        <v>0</v>
      </c>
      <c r="K57" s="19">
        <f t="shared" si="21"/>
        <v>4</v>
      </c>
      <c r="M57" s="50" t="str">
        <f t="shared" ca="1" si="27"/>
        <v>Coming in 2 weeks</v>
      </c>
    </row>
    <row r="58" spans="1:13" ht="30" x14ac:dyDescent="0.3">
      <c r="A58" s="43" t="s">
        <v>182</v>
      </c>
      <c r="B58" s="21" t="s">
        <v>207</v>
      </c>
      <c r="C58" s="31" t="s">
        <v>185</v>
      </c>
      <c r="D58" s="32" t="s">
        <v>269</v>
      </c>
      <c r="E58" s="37">
        <v>44252</v>
      </c>
      <c r="F58" s="44"/>
      <c r="G58" s="37">
        <v>44254</v>
      </c>
      <c r="H58" s="44"/>
      <c r="I58" s="19">
        <f t="shared" si="19"/>
        <v>2</v>
      </c>
      <c r="J58" s="19">
        <f t="shared" si="20"/>
        <v>0</v>
      </c>
      <c r="K58" s="19">
        <f t="shared" si="21"/>
        <v>2</v>
      </c>
      <c r="M58" s="50" t="str">
        <f t="shared" ca="1" si="27"/>
        <v>Coming after 2 weeks</v>
      </c>
    </row>
    <row r="59" spans="1:13" ht="30" x14ac:dyDescent="0.3">
      <c r="A59" s="27" t="s">
        <v>186</v>
      </c>
      <c r="B59" s="21" t="s">
        <v>208</v>
      </c>
      <c r="C59" s="31" t="s">
        <v>185</v>
      </c>
      <c r="D59" s="32" t="s">
        <v>269</v>
      </c>
      <c r="E59" s="37">
        <v>44254</v>
      </c>
      <c r="F59" s="44"/>
      <c r="G59" s="37">
        <v>44255</v>
      </c>
      <c r="H59" s="44"/>
      <c r="I59" s="19">
        <f t="shared" si="19"/>
        <v>1</v>
      </c>
      <c r="J59" s="19">
        <f t="shared" si="20"/>
        <v>0</v>
      </c>
      <c r="K59" s="19">
        <f t="shared" si="21"/>
        <v>1</v>
      </c>
      <c r="M59" s="50" t="str">
        <f t="shared" ca="1" si="27"/>
        <v>Coming after 2 weeks</v>
      </c>
    </row>
    <row r="60" spans="1:13" ht="14.25" customHeight="1" x14ac:dyDescent="0.3">
      <c r="A60" s="43" t="s">
        <v>183</v>
      </c>
      <c r="B60" s="21" t="s">
        <v>209</v>
      </c>
      <c r="C60" s="31" t="s">
        <v>187</v>
      </c>
      <c r="D60" s="31" t="s">
        <v>188</v>
      </c>
      <c r="E60" s="37">
        <v>44255</v>
      </c>
      <c r="F60" s="44"/>
      <c r="G60" s="37">
        <v>44255</v>
      </c>
      <c r="H60" s="44"/>
      <c r="I60" s="19">
        <f t="shared" si="19"/>
        <v>0</v>
      </c>
      <c r="J60" s="19">
        <f t="shared" si="20"/>
        <v>0</v>
      </c>
      <c r="K60" s="19">
        <f t="shared" si="21"/>
        <v>0</v>
      </c>
      <c r="M60" s="50" t="str">
        <f t="shared" ca="1" si="27"/>
        <v>Coming after 2 weeks</v>
      </c>
    </row>
    <row r="61" spans="1:13" ht="14.25" customHeight="1" x14ac:dyDescent="0.3">
      <c r="A61" s="43" t="s">
        <v>285</v>
      </c>
      <c r="B61" s="21" t="s">
        <v>210</v>
      </c>
      <c r="C61" s="31" t="s">
        <v>189</v>
      </c>
      <c r="D61" s="31" t="s">
        <v>286</v>
      </c>
      <c r="E61" s="37">
        <v>44255</v>
      </c>
      <c r="F61" s="44"/>
      <c r="G61" s="37">
        <v>44255</v>
      </c>
      <c r="H61" s="44"/>
      <c r="I61" s="19">
        <f t="shared" si="19"/>
        <v>0</v>
      </c>
      <c r="J61" s="19">
        <f t="shared" si="20"/>
        <v>0</v>
      </c>
      <c r="K61" s="19">
        <f t="shared" si="21"/>
        <v>0</v>
      </c>
      <c r="M61" s="50" t="str">
        <f t="shared" ca="1" si="27"/>
        <v>Coming after 2 weeks</v>
      </c>
    </row>
    <row r="62" spans="1:13" ht="14.25" customHeight="1" x14ac:dyDescent="0.3">
      <c r="A62" s="43" t="s">
        <v>184</v>
      </c>
      <c r="B62" s="21" t="s">
        <v>211</v>
      </c>
      <c r="C62" s="31" t="s">
        <v>187</v>
      </c>
      <c r="D62" s="31" t="s">
        <v>286</v>
      </c>
      <c r="E62" s="37">
        <v>44256</v>
      </c>
      <c r="F62" s="44"/>
      <c r="G62" s="37">
        <v>44439</v>
      </c>
      <c r="H62" s="44"/>
      <c r="I62" s="19">
        <f t="shared" si="19"/>
        <v>183</v>
      </c>
      <c r="J62" s="19">
        <f t="shared" si="20"/>
        <v>0</v>
      </c>
      <c r="K62" s="19">
        <f t="shared" si="21"/>
        <v>183</v>
      </c>
      <c r="M62" s="50" t="str">
        <f t="shared" ca="1" si="27"/>
        <v>Coming after 2 weeks</v>
      </c>
    </row>
    <row r="63" spans="1:13" ht="14.25" customHeight="1" x14ac:dyDescent="0.3">
      <c r="A63" s="21" t="s">
        <v>212</v>
      </c>
      <c r="B63" s="21"/>
      <c r="E63" s="37"/>
      <c r="F63" s="44"/>
      <c r="G63" s="37"/>
      <c r="H63" s="44"/>
      <c r="I63" s="19">
        <f t="shared" si="19"/>
        <v>0</v>
      </c>
      <c r="J63" s="19">
        <f t="shared" si="20"/>
        <v>0</v>
      </c>
      <c r="K63" s="19">
        <f t="shared" si="21"/>
        <v>0</v>
      </c>
      <c r="M63" s="50"/>
    </row>
    <row r="64" spans="1:13" ht="14.25" customHeight="1" x14ac:dyDescent="0.3">
      <c r="A64" s="43" t="s">
        <v>199</v>
      </c>
      <c r="B64" s="21" t="s">
        <v>213</v>
      </c>
      <c r="C64" s="31" t="s">
        <v>187</v>
      </c>
      <c r="D64" s="31" t="s">
        <v>235</v>
      </c>
      <c r="E64" s="37">
        <v>44256</v>
      </c>
      <c r="F64" s="44"/>
      <c r="G64" s="37">
        <v>44439</v>
      </c>
      <c r="H64" s="44"/>
      <c r="I64" s="19">
        <f t="shared" si="19"/>
        <v>183</v>
      </c>
      <c r="J64" s="19">
        <f t="shared" si="20"/>
        <v>0</v>
      </c>
      <c r="K64" s="19">
        <f t="shared" si="21"/>
        <v>183</v>
      </c>
      <c r="M64" s="50" t="str">
        <f t="shared" ref="M64:M66" ca="1" si="28">IF(E64&lt;TODAY()-1,"Running -Check status",IF(E64&lt;TODAY()+7,"Urgent - This week!",IF(E64&lt;TODAY()+14,"Coming in 2 weeks", "Coming after 2 weeks")))</f>
        <v>Coming after 2 weeks</v>
      </c>
    </row>
    <row r="65" spans="1:15" ht="14.25" customHeight="1" x14ac:dyDescent="0.3">
      <c r="A65" s="43" t="s">
        <v>200</v>
      </c>
      <c r="B65" s="21" t="s">
        <v>214</v>
      </c>
      <c r="C65" s="31" t="s">
        <v>187</v>
      </c>
      <c r="D65" s="31" t="s">
        <v>235</v>
      </c>
      <c r="E65" s="37">
        <v>44270</v>
      </c>
      <c r="F65" s="44"/>
      <c r="G65" s="37">
        <v>44439</v>
      </c>
      <c r="H65" s="44"/>
      <c r="I65" s="19">
        <f t="shared" si="19"/>
        <v>169</v>
      </c>
      <c r="J65" s="19">
        <f t="shared" si="20"/>
        <v>0</v>
      </c>
      <c r="K65" s="19">
        <f t="shared" si="21"/>
        <v>169</v>
      </c>
      <c r="M65" s="50" t="str">
        <f t="shared" ca="1" si="28"/>
        <v>Coming after 2 weeks</v>
      </c>
    </row>
    <row r="66" spans="1:15" ht="14.25" customHeight="1" thickBot="1" x14ac:dyDescent="0.35">
      <c r="A66" s="43" t="s">
        <v>201</v>
      </c>
      <c r="B66" s="21" t="s">
        <v>215</v>
      </c>
      <c r="C66" s="31" t="s">
        <v>187</v>
      </c>
      <c r="D66" s="31" t="s">
        <v>235</v>
      </c>
      <c r="E66" s="37">
        <v>44270</v>
      </c>
      <c r="F66" s="44"/>
      <c r="G66" s="37">
        <v>44439</v>
      </c>
      <c r="H66" s="44"/>
      <c r="I66" s="19">
        <f t="shared" si="19"/>
        <v>169</v>
      </c>
      <c r="J66" s="19">
        <f t="shared" si="20"/>
        <v>0</v>
      </c>
      <c r="K66" s="19">
        <f t="shared" si="21"/>
        <v>169</v>
      </c>
      <c r="M66" s="50" t="str">
        <f t="shared" ca="1" si="28"/>
        <v>Coming after 2 weeks</v>
      </c>
    </row>
    <row r="67" spans="1:15" ht="14.25" customHeight="1" thickBot="1" x14ac:dyDescent="0.35">
      <c r="A67" s="22" t="s">
        <v>21</v>
      </c>
      <c r="B67" s="23"/>
      <c r="C67" s="35"/>
      <c r="D67" s="35"/>
      <c r="E67" s="41"/>
      <c r="F67" s="47"/>
      <c r="G67" s="41"/>
      <c r="H67" s="47"/>
      <c r="I67" s="47"/>
      <c r="J67" s="47"/>
      <c r="K67" s="47"/>
      <c r="L67" s="47"/>
      <c r="M67" s="47"/>
      <c r="N67" s="47"/>
      <c r="O67" s="47"/>
    </row>
    <row r="68" spans="1:15" ht="14.25" customHeight="1" x14ac:dyDescent="0.3">
      <c r="A68" s="21" t="s">
        <v>22</v>
      </c>
      <c r="B68" s="21" t="s">
        <v>141</v>
      </c>
      <c r="E68" s="37"/>
      <c r="F68" s="44"/>
      <c r="G68" s="37"/>
      <c r="H68" s="44"/>
      <c r="I68" s="19">
        <f t="shared" si="1"/>
        <v>0</v>
      </c>
      <c r="J68" s="19">
        <f t="shared" si="2"/>
        <v>0</v>
      </c>
      <c r="K68" s="19">
        <f t="shared" si="3"/>
        <v>0</v>
      </c>
    </row>
    <row r="69" spans="1:15" ht="29" x14ac:dyDescent="0.3">
      <c r="A69" s="27" t="s">
        <v>151</v>
      </c>
      <c r="B69" s="21" t="s">
        <v>142</v>
      </c>
      <c r="C69" s="31" t="s">
        <v>236</v>
      </c>
      <c r="D69" s="31" t="s">
        <v>237</v>
      </c>
      <c r="E69" s="37">
        <v>44201</v>
      </c>
      <c r="F69" s="44"/>
      <c r="G69" s="37">
        <v>44255</v>
      </c>
      <c r="H69" s="44"/>
      <c r="I69" s="19">
        <f t="shared" ref="I69:I77" si="29">G69-E69</f>
        <v>54</v>
      </c>
      <c r="J69" s="19">
        <f t="shared" ref="J69:J77" si="30">H69-F69</f>
        <v>0</v>
      </c>
      <c r="K69" s="19">
        <f t="shared" ref="K69:K77" si="31">I69-J69</f>
        <v>54</v>
      </c>
      <c r="M69" s="50" t="str">
        <f t="shared" ref="M69:M73" ca="1" si="32">IF(E69&lt;TODAY()-1,"Running -Check status",IF(E69&lt;TODAY()+7,"Urgent - This week!",IF(E69&lt;TODAY()+14,"Coming in 2 weeks", "Coming after 2 weeks")))</f>
        <v>Running -Check status</v>
      </c>
    </row>
    <row r="70" spans="1:15" ht="14.5" x14ac:dyDescent="0.3">
      <c r="A70" s="43" t="s">
        <v>143</v>
      </c>
      <c r="B70" s="21" t="s">
        <v>148</v>
      </c>
      <c r="C70" s="31" t="s">
        <v>236</v>
      </c>
      <c r="D70" s="31" t="s">
        <v>237</v>
      </c>
      <c r="E70" s="37">
        <v>44224</v>
      </c>
      <c r="F70" s="44"/>
      <c r="G70" s="37">
        <v>44224</v>
      </c>
      <c r="H70" s="44"/>
      <c r="I70" s="19">
        <f t="shared" si="29"/>
        <v>0</v>
      </c>
      <c r="J70" s="19">
        <f t="shared" si="30"/>
        <v>0</v>
      </c>
      <c r="K70" s="19">
        <f t="shared" si="31"/>
        <v>0</v>
      </c>
      <c r="M70" s="50" t="str">
        <f t="shared" ca="1" si="32"/>
        <v>Running -Check status</v>
      </c>
    </row>
    <row r="71" spans="1:15" ht="14.25" customHeight="1" x14ac:dyDescent="0.3">
      <c r="A71" s="43" t="s">
        <v>144</v>
      </c>
      <c r="B71" s="21" t="s">
        <v>149</v>
      </c>
      <c r="C71" s="31" t="s">
        <v>236</v>
      </c>
      <c r="D71" s="31" t="s">
        <v>237</v>
      </c>
      <c r="E71" s="37">
        <v>44242</v>
      </c>
      <c r="F71" s="44"/>
      <c r="G71" s="37">
        <v>44242</v>
      </c>
      <c r="H71" s="44"/>
      <c r="I71" s="19">
        <f t="shared" si="29"/>
        <v>0</v>
      </c>
      <c r="J71" s="19">
        <f t="shared" si="30"/>
        <v>0</v>
      </c>
      <c r="K71" s="19">
        <f t="shared" si="31"/>
        <v>0</v>
      </c>
      <c r="M71" s="50" t="str">
        <f t="shared" ca="1" si="32"/>
        <v>Coming in 2 weeks</v>
      </c>
    </row>
    <row r="72" spans="1:15" ht="14.25" customHeight="1" x14ac:dyDescent="0.3">
      <c r="A72" s="43" t="s">
        <v>145</v>
      </c>
      <c r="B72" s="21" t="s">
        <v>150</v>
      </c>
      <c r="C72" s="31" t="s">
        <v>236</v>
      </c>
      <c r="D72" s="31" t="s">
        <v>237</v>
      </c>
      <c r="E72" s="37">
        <v>44251</v>
      </c>
      <c r="F72" s="44"/>
      <c r="G72" s="37">
        <v>44251</v>
      </c>
      <c r="H72" s="44"/>
      <c r="I72" s="19">
        <f t="shared" si="29"/>
        <v>0</v>
      </c>
      <c r="J72" s="19">
        <f t="shared" si="30"/>
        <v>0</v>
      </c>
      <c r="K72" s="19">
        <f t="shared" si="31"/>
        <v>0</v>
      </c>
      <c r="M72" s="50" t="str">
        <f t="shared" ca="1" si="32"/>
        <v>Coming after 2 weeks</v>
      </c>
    </row>
    <row r="73" spans="1:15" ht="14.25" customHeight="1" x14ac:dyDescent="0.3">
      <c r="A73" s="21" t="s">
        <v>24</v>
      </c>
      <c r="B73" s="21" t="s">
        <v>154</v>
      </c>
      <c r="C73" s="31" t="s">
        <v>236</v>
      </c>
      <c r="E73" s="37">
        <v>44260</v>
      </c>
      <c r="F73" s="44"/>
      <c r="G73" s="37">
        <v>44362</v>
      </c>
      <c r="H73" s="44"/>
      <c r="I73" s="19">
        <f t="shared" si="29"/>
        <v>102</v>
      </c>
      <c r="J73" s="19">
        <f t="shared" si="30"/>
        <v>0</v>
      </c>
      <c r="K73" s="19">
        <f t="shared" si="31"/>
        <v>102</v>
      </c>
      <c r="M73" s="50" t="str">
        <f t="shared" ca="1" si="32"/>
        <v>Coming after 2 weeks</v>
      </c>
    </row>
    <row r="74" spans="1:15" ht="14.5" x14ac:dyDescent="0.3">
      <c r="A74" s="21" t="s">
        <v>25</v>
      </c>
      <c r="B74" s="21" t="s">
        <v>158</v>
      </c>
      <c r="E74" s="37"/>
      <c r="F74" s="44"/>
      <c r="G74" s="37"/>
      <c r="H74" s="44"/>
      <c r="I74" s="19">
        <f t="shared" si="29"/>
        <v>0</v>
      </c>
      <c r="J74" s="19">
        <f t="shared" si="30"/>
        <v>0</v>
      </c>
      <c r="K74" s="19">
        <f t="shared" si="31"/>
        <v>0</v>
      </c>
      <c r="M74" s="50"/>
    </row>
    <row r="75" spans="1:15" ht="20" x14ac:dyDescent="0.3">
      <c r="A75" s="43" t="s">
        <v>146</v>
      </c>
      <c r="B75" s="21" t="s">
        <v>159</v>
      </c>
      <c r="C75" s="32" t="s">
        <v>238</v>
      </c>
      <c r="D75" s="31" t="s">
        <v>239</v>
      </c>
      <c r="E75" s="37">
        <v>44228</v>
      </c>
      <c r="F75" s="44"/>
      <c r="G75" s="37">
        <v>44270</v>
      </c>
      <c r="H75" s="44"/>
      <c r="I75" s="19">
        <f t="shared" si="29"/>
        <v>42</v>
      </c>
      <c r="J75" s="19">
        <f t="shared" si="30"/>
        <v>0</v>
      </c>
      <c r="K75" s="19">
        <f t="shared" si="31"/>
        <v>42</v>
      </c>
      <c r="M75" s="50" t="str">
        <f t="shared" ref="M75:M76" ca="1" si="33">IF(E75&lt;TODAY()-1,"Running -Check status",IF(E75&lt;TODAY()+7,"Urgent - This week!",IF(E75&lt;TODAY()+14,"Coming in 2 weeks", "Coming after 2 weeks")))</f>
        <v>Running -Check status</v>
      </c>
    </row>
    <row r="76" spans="1:15" ht="14.25" customHeight="1" x14ac:dyDescent="0.3">
      <c r="A76" s="43" t="s">
        <v>147</v>
      </c>
      <c r="B76" s="21" t="s">
        <v>160</v>
      </c>
      <c r="C76" s="32" t="s">
        <v>238</v>
      </c>
      <c r="D76" s="31" t="s">
        <v>239</v>
      </c>
      <c r="E76" s="37">
        <v>44280</v>
      </c>
      <c r="F76" s="44"/>
      <c r="G76" s="37">
        <v>44280</v>
      </c>
      <c r="H76" s="44"/>
      <c r="I76" s="19">
        <f t="shared" si="29"/>
        <v>0</v>
      </c>
      <c r="J76" s="19">
        <f t="shared" si="30"/>
        <v>0</v>
      </c>
      <c r="K76" s="19">
        <f t="shared" si="31"/>
        <v>0</v>
      </c>
      <c r="M76" s="50" t="str">
        <f t="shared" ca="1" si="33"/>
        <v>Coming after 2 weeks</v>
      </c>
    </row>
    <row r="77" spans="1:15" ht="14.25" customHeight="1" x14ac:dyDescent="0.3">
      <c r="A77" s="21" t="s">
        <v>26</v>
      </c>
      <c r="B77" s="21" t="s">
        <v>161</v>
      </c>
      <c r="E77" s="37">
        <v>44201</v>
      </c>
      <c r="F77" s="44"/>
      <c r="G77" s="37">
        <v>44211</v>
      </c>
      <c r="H77" s="44"/>
      <c r="I77" s="19">
        <f t="shared" si="29"/>
        <v>10</v>
      </c>
      <c r="J77" s="19">
        <f t="shared" si="30"/>
        <v>0</v>
      </c>
      <c r="K77" s="19">
        <f t="shared" si="31"/>
        <v>10</v>
      </c>
      <c r="M77" s="50"/>
    </row>
    <row r="78" spans="1:15" ht="14.25" customHeight="1" x14ac:dyDescent="0.3">
      <c r="A78" s="43" t="s">
        <v>152</v>
      </c>
      <c r="B78" s="21" t="s">
        <v>162</v>
      </c>
      <c r="C78" s="31" t="s">
        <v>240</v>
      </c>
      <c r="D78" s="31" t="s">
        <v>241</v>
      </c>
      <c r="E78" s="37">
        <v>44201</v>
      </c>
      <c r="F78" s="44"/>
      <c r="G78" s="37">
        <v>44270</v>
      </c>
      <c r="H78" s="44"/>
      <c r="I78" s="19">
        <f t="shared" si="1"/>
        <v>69</v>
      </c>
      <c r="J78" s="19">
        <f t="shared" si="2"/>
        <v>0</v>
      </c>
      <c r="K78" s="19">
        <f t="shared" si="3"/>
        <v>69</v>
      </c>
      <c r="M78" s="50" t="str">
        <f ca="1">IF(E78&lt;TODAY()-1,"Running -Check status",IF(E78&lt;TODAY()+7,"Urgent - This week!",IF(E78&lt;TODAY()+14,"Coming in 2 weeks", "Coming after 2 weeks")))</f>
        <v>Running -Check status</v>
      </c>
    </row>
    <row r="79" spans="1:15" ht="29.5" thickBot="1" x14ac:dyDescent="0.35">
      <c r="A79" s="27" t="s">
        <v>153</v>
      </c>
      <c r="B79" s="21" t="s">
        <v>163</v>
      </c>
      <c r="C79" s="31" t="s">
        <v>240</v>
      </c>
      <c r="D79" s="31" t="s">
        <v>241</v>
      </c>
      <c r="E79" s="37">
        <v>44256</v>
      </c>
      <c r="F79" s="44"/>
      <c r="G79" s="37">
        <v>44377</v>
      </c>
      <c r="H79" s="44"/>
      <c r="I79" s="19">
        <f t="shared" si="1"/>
        <v>121</v>
      </c>
      <c r="J79" s="19">
        <f t="shared" si="2"/>
        <v>0</v>
      </c>
      <c r="K79" s="19">
        <f t="shared" si="3"/>
        <v>121</v>
      </c>
      <c r="M79" s="50" t="str">
        <f ca="1">IF(E79&lt;TODAY()-1,"Running -Check status",IF(E79&lt;TODAY()+7,"Urgent - This week!",IF(E79&lt;TODAY()+14,"Coming in 2 weeks", "Coming after 2 weeks")))</f>
        <v>Coming after 2 weeks</v>
      </c>
    </row>
    <row r="80" spans="1:15" ht="14.25" customHeight="1" thickBot="1" x14ac:dyDescent="0.35">
      <c r="A80" s="22" t="s">
        <v>27</v>
      </c>
      <c r="B80" s="23"/>
      <c r="C80" s="35"/>
      <c r="D80" s="35"/>
      <c r="E80" s="41"/>
      <c r="F80" s="47"/>
      <c r="G80" s="41"/>
      <c r="H80" s="47"/>
      <c r="I80" s="47"/>
      <c r="J80" s="47"/>
      <c r="K80" s="47"/>
      <c r="L80" s="47"/>
      <c r="M80" s="47"/>
      <c r="N80" s="47"/>
      <c r="O80" s="47"/>
    </row>
    <row r="81" spans="1:15" ht="14.25" customHeight="1" x14ac:dyDescent="0.3">
      <c r="A81" s="21" t="s">
        <v>28</v>
      </c>
      <c r="B81" s="21"/>
      <c r="E81" s="37"/>
      <c r="F81" s="44"/>
      <c r="G81" s="37"/>
      <c r="H81" s="44"/>
      <c r="I81" s="19">
        <f t="shared" si="1"/>
        <v>0</v>
      </c>
      <c r="J81" s="19">
        <f t="shared" si="2"/>
        <v>0</v>
      </c>
      <c r="K81" s="19">
        <f t="shared" si="3"/>
        <v>0</v>
      </c>
    </row>
    <row r="82" spans="1:15" ht="14.25" customHeight="1" x14ac:dyDescent="0.3">
      <c r="A82" s="43" t="s">
        <v>164</v>
      </c>
      <c r="B82" s="21" t="s">
        <v>216</v>
      </c>
      <c r="C82" s="31" t="s">
        <v>247</v>
      </c>
      <c r="D82" s="31" t="s">
        <v>249</v>
      </c>
      <c r="E82" s="37">
        <v>44201</v>
      </c>
      <c r="F82" s="44"/>
      <c r="G82" s="37">
        <v>44203</v>
      </c>
      <c r="H82" s="44"/>
      <c r="I82" s="19">
        <f t="shared" ref="I82:I90" si="34">G82-E82</f>
        <v>2</v>
      </c>
      <c r="J82" s="19">
        <f t="shared" ref="J82:J90" si="35">H82-F82</f>
        <v>0</v>
      </c>
      <c r="K82" s="19">
        <f t="shared" ref="K82:K90" si="36">I82-J82</f>
        <v>2</v>
      </c>
      <c r="M82" s="50" t="str">
        <f t="shared" ref="M82:M85" ca="1" si="37">IF(E82&lt;TODAY()-1,"Running -Check status",IF(E82&lt;TODAY()+7,"Urgent - This week!",IF(E82&lt;TODAY()+14,"Coming in 2 weeks", "Coming after 2 weeks")))</f>
        <v>Running -Check status</v>
      </c>
    </row>
    <row r="83" spans="1:15" ht="14.25" customHeight="1" x14ac:dyDescent="0.3">
      <c r="A83" s="27" t="s">
        <v>165</v>
      </c>
      <c r="B83" s="21" t="s">
        <v>217</v>
      </c>
      <c r="C83" s="31" t="s">
        <v>247</v>
      </c>
      <c r="D83" s="31" t="s">
        <v>249</v>
      </c>
      <c r="E83" s="37">
        <v>44206</v>
      </c>
      <c r="F83" s="44"/>
      <c r="G83" s="37">
        <v>44226</v>
      </c>
      <c r="H83" s="44"/>
      <c r="I83" s="19">
        <f t="shared" si="34"/>
        <v>20</v>
      </c>
      <c r="J83" s="19">
        <f t="shared" si="35"/>
        <v>0</v>
      </c>
      <c r="K83" s="19">
        <f t="shared" si="36"/>
        <v>20</v>
      </c>
      <c r="M83" s="50" t="str">
        <f t="shared" ca="1" si="37"/>
        <v>Running -Check status</v>
      </c>
    </row>
    <row r="84" spans="1:15" ht="14.25" customHeight="1" x14ac:dyDescent="0.3">
      <c r="A84" s="27" t="s">
        <v>166</v>
      </c>
      <c r="B84" s="21" t="s">
        <v>218</v>
      </c>
      <c r="C84" s="31" t="s">
        <v>247</v>
      </c>
      <c r="D84" s="31" t="s">
        <v>249</v>
      </c>
      <c r="E84" s="37">
        <v>44226</v>
      </c>
      <c r="F84" s="44"/>
      <c r="G84" s="37">
        <v>44280</v>
      </c>
      <c r="H84" s="44"/>
      <c r="I84" s="19">
        <f t="shared" si="34"/>
        <v>54</v>
      </c>
      <c r="J84" s="19">
        <f t="shared" si="35"/>
        <v>0</v>
      </c>
      <c r="K84" s="19">
        <f t="shared" si="36"/>
        <v>54</v>
      </c>
      <c r="M84" s="50" t="str">
        <f t="shared" ca="1" si="37"/>
        <v>Running -Check status</v>
      </c>
    </row>
    <row r="85" spans="1:15" ht="14.25" customHeight="1" x14ac:dyDescent="0.3">
      <c r="A85" s="27" t="s">
        <v>167</v>
      </c>
      <c r="B85" s="21" t="s">
        <v>219</v>
      </c>
      <c r="C85" s="31" t="s">
        <v>247</v>
      </c>
      <c r="D85" s="31" t="s">
        <v>249</v>
      </c>
      <c r="E85" s="37">
        <v>44285</v>
      </c>
      <c r="F85" s="44"/>
      <c r="G85" s="37">
        <v>44285</v>
      </c>
      <c r="H85" s="44"/>
      <c r="I85" s="19">
        <f t="shared" si="34"/>
        <v>0</v>
      </c>
      <c r="J85" s="19">
        <f t="shared" si="35"/>
        <v>0</v>
      </c>
      <c r="K85" s="19">
        <f t="shared" si="36"/>
        <v>0</v>
      </c>
      <c r="M85" s="50" t="str">
        <f t="shared" ca="1" si="37"/>
        <v>Coming after 2 weeks</v>
      </c>
    </row>
    <row r="86" spans="1:15" ht="14.25" customHeight="1" x14ac:dyDescent="0.3">
      <c r="A86" s="21" t="s">
        <v>30</v>
      </c>
      <c r="B86" s="21"/>
      <c r="E86" s="37"/>
      <c r="F86" s="44"/>
      <c r="G86" s="37"/>
      <c r="H86" s="44"/>
      <c r="I86" s="19">
        <f t="shared" si="34"/>
        <v>0</v>
      </c>
      <c r="J86" s="19">
        <f t="shared" si="35"/>
        <v>0</v>
      </c>
      <c r="K86" s="19">
        <f t="shared" si="36"/>
        <v>0</v>
      </c>
      <c r="M86" s="50"/>
    </row>
    <row r="87" spans="1:15" ht="14.25" customHeight="1" x14ac:dyDescent="0.3">
      <c r="A87" s="43" t="s">
        <v>168</v>
      </c>
      <c r="B87" s="21" t="s">
        <v>220</v>
      </c>
      <c r="C87" s="31" t="s">
        <v>247</v>
      </c>
      <c r="D87" s="31" t="s">
        <v>241</v>
      </c>
      <c r="E87" s="37">
        <v>44211</v>
      </c>
      <c r="F87" s="44"/>
      <c r="G87" s="37">
        <v>44285</v>
      </c>
      <c r="H87" s="44"/>
      <c r="I87" s="19">
        <f t="shared" si="34"/>
        <v>74</v>
      </c>
      <c r="J87" s="19">
        <f t="shared" si="35"/>
        <v>0</v>
      </c>
      <c r="K87" s="19">
        <f t="shared" si="36"/>
        <v>74</v>
      </c>
      <c r="M87" s="50" t="str">
        <f ca="1">IF(E87&lt;TODAY()-1,"Running -Check status",IF(E87&lt;TODAY()+7,"Urgent - This week!",IF(E87&lt;TODAY()+14,"Coming in 2 weeks", "Coming after 2 weeks")))</f>
        <v>Running -Check status</v>
      </c>
    </row>
    <row r="88" spans="1:15" ht="14.25" customHeight="1" x14ac:dyDescent="0.3">
      <c r="A88" s="21" t="s">
        <v>31</v>
      </c>
      <c r="B88" s="21"/>
      <c r="E88" s="37"/>
      <c r="F88" s="44"/>
      <c r="G88" s="37"/>
      <c r="H88" s="44"/>
      <c r="I88" s="19">
        <f t="shared" si="34"/>
        <v>0</v>
      </c>
      <c r="J88" s="19">
        <f t="shared" si="35"/>
        <v>0</v>
      </c>
      <c r="K88" s="19">
        <f t="shared" si="36"/>
        <v>0</v>
      </c>
      <c r="M88" s="50"/>
    </row>
    <row r="89" spans="1:15" ht="14.25" customHeight="1" x14ac:dyDescent="0.3">
      <c r="A89" s="43" t="s">
        <v>169</v>
      </c>
      <c r="B89" s="21" t="s">
        <v>221</v>
      </c>
      <c r="C89" s="31" t="s">
        <v>247</v>
      </c>
      <c r="D89" s="31" t="s">
        <v>241</v>
      </c>
      <c r="E89" s="37">
        <v>44201</v>
      </c>
      <c r="F89" s="44"/>
      <c r="G89" s="37">
        <v>44211</v>
      </c>
      <c r="H89" s="44"/>
      <c r="I89" s="19">
        <f t="shared" si="34"/>
        <v>10</v>
      </c>
      <c r="J89" s="19">
        <f t="shared" si="35"/>
        <v>0</v>
      </c>
      <c r="K89" s="19">
        <f t="shared" si="36"/>
        <v>10</v>
      </c>
      <c r="M89" s="50" t="str">
        <f t="shared" ref="M89:M91" ca="1" si="38">IF(E89&lt;TODAY()-1,"Running -Check status",IF(E89&lt;TODAY()+7,"Urgent - This week!",IF(E89&lt;TODAY()+14,"Coming in 2 weeks", "Coming after 2 weeks")))</f>
        <v>Running -Check status</v>
      </c>
    </row>
    <row r="90" spans="1:15" ht="14.25" customHeight="1" x14ac:dyDescent="0.3">
      <c r="A90" s="27" t="s">
        <v>170</v>
      </c>
      <c r="B90" s="21" t="s">
        <v>222</v>
      </c>
      <c r="C90" s="31" t="s">
        <v>247</v>
      </c>
      <c r="D90" s="31" t="s">
        <v>241</v>
      </c>
      <c r="E90" s="37">
        <v>44201</v>
      </c>
      <c r="F90" s="44"/>
      <c r="G90" s="37">
        <v>44211</v>
      </c>
      <c r="H90" s="44"/>
      <c r="I90" s="19">
        <f t="shared" si="34"/>
        <v>10</v>
      </c>
      <c r="J90" s="19">
        <f t="shared" si="35"/>
        <v>0</v>
      </c>
      <c r="K90" s="19">
        <f t="shared" si="36"/>
        <v>10</v>
      </c>
      <c r="M90" s="50" t="str">
        <f t="shared" ca="1" si="38"/>
        <v>Running -Check status</v>
      </c>
    </row>
    <row r="91" spans="1:15" ht="14.25" customHeight="1" x14ac:dyDescent="0.3">
      <c r="A91" s="21" t="s">
        <v>32</v>
      </c>
      <c r="B91" s="21"/>
      <c r="E91" s="37">
        <v>44228</v>
      </c>
      <c r="F91" s="44"/>
      <c r="G91" s="37">
        <v>44834</v>
      </c>
      <c r="H91" s="44"/>
      <c r="I91" s="19">
        <f t="shared" si="1"/>
        <v>606</v>
      </c>
      <c r="J91" s="19">
        <f t="shared" si="2"/>
        <v>0</v>
      </c>
      <c r="K91" s="19">
        <f t="shared" si="3"/>
        <v>606</v>
      </c>
      <c r="M91" s="50" t="str">
        <f t="shared" ca="1" si="38"/>
        <v>Running -Check status</v>
      </c>
    </row>
    <row r="92" spans="1:15" ht="14.25" customHeight="1" x14ac:dyDescent="0.3">
      <c r="A92" s="21" t="s">
        <v>33</v>
      </c>
      <c r="B92" s="21"/>
      <c r="C92" s="31" t="s">
        <v>248</v>
      </c>
      <c r="D92" s="31" t="s">
        <v>241</v>
      </c>
      <c r="E92" s="37"/>
      <c r="F92" s="44"/>
      <c r="G92" s="37"/>
      <c r="H92" s="44"/>
      <c r="M92" s="50"/>
    </row>
    <row r="93" spans="1:15" ht="14.25" customHeight="1" thickBot="1" x14ac:dyDescent="0.35">
      <c r="A93" s="43" t="s">
        <v>171</v>
      </c>
      <c r="B93" s="21" t="s">
        <v>223</v>
      </c>
      <c r="E93" s="37">
        <v>44201</v>
      </c>
      <c r="F93" s="44"/>
      <c r="G93" s="37">
        <v>44211</v>
      </c>
      <c r="H93" s="44"/>
      <c r="M93" s="50" t="str">
        <f ca="1">IF(E93&lt;TODAY()-1,"Running -Check status",IF(E93&lt;TODAY()+7,"Urgent - This week!",IF(E93&lt;TODAY()+14,"Coming in 2 weeks", "Coming after 2 weeks")))</f>
        <v>Running -Check status</v>
      </c>
    </row>
    <row r="94" spans="1:15" ht="14.25" customHeight="1" thickBot="1" x14ac:dyDescent="0.35">
      <c r="A94" s="24" t="s">
        <v>34</v>
      </c>
      <c r="B94" s="25"/>
      <c r="C94" s="36"/>
      <c r="D94" s="36"/>
      <c r="E94" s="42"/>
      <c r="F94" s="48"/>
      <c r="G94" s="42"/>
      <c r="H94" s="48"/>
      <c r="I94" s="48"/>
      <c r="J94" s="48"/>
      <c r="K94" s="48"/>
      <c r="L94" s="48"/>
      <c r="M94" s="48"/>
      <c r="N94" s="48"/>
      <c r="O94" s="48"/>
    </row>
    <row r="95" spans="1:15" ht="27.65" customHeight="1" x14ac:dyDescent="0.3">
      <c r="A95" s="21" t="s">
        <v>35</v>
      </c>
      <c r="B95" s="21" t="s">
        <v>155</v>
      </c>
      <c r="C95" s="32" t="s">
        <v>270</v>
      </c>
      <c r="D95" s="31" t="s">
        <v>250</v>
      </c>
      <c r="E95" s="37">
        <v>44105</v>
      </c>
      <c r="F95" s="44">
        <v>44180</v>
      </c>
      <c r="G95" s="37">
        <v>44834</v>
      </c>
      <c r="H95" s="44">
        <v>44834</v>
      </c>
      <c r="I95" s="19">
        <f t="shared" si="1"/>
        <v>729</v>
      </c>
      <c r="J95" s="19">
        <f t="shared" si="2"/>
        <v>654</v>
      </c>
      <c r="K95" s="19">
        <f t="shared" si="3"/>
        <v>75</v>
      </c>
      <c r="M95" s="50" t="str">
        <f ca="1">IF(E95&lt;TODAY()-1,"Running -Check status",IF(E95&lt;TODAY()+7,"Urgent - This week!",IF(E95&lt;TODAY()+14,"Coming in 2 weeks", "Coming after 2 weeks")))</f>
        <v>Running -Check status</v>
      </c>
    </row>
    <row r="96" spans="1:15" ht="27.65" customHeight="1" x14ac:dyDescent="0.3">
      <c r="A96" s="21" t="s">
        <v>172</v>
      </c>
      <c r="B96" s="21" t="s">
        <v>156</v>
      </c>
      <c r="C96" s="32" t="s">
        <v>270</v>
      </c>
      <c r="D96" s="31" t="s">
        <v>250</v>
      </c>
      <c r="E96" s="37">
        <v>44105</v>
      </c>
      <c r="F96" s="44">
        <v>44180</v>
      </c>
      <c r="G96" s="37">
        <v>44834</v>
      </c>
      <c r="H96" s="44">
        <v>44834</v>
      </c>
      <c r="I96" s="19">
        <f t="shared" si="1"/>
        <v>729</v>
      </c>
      <c r="J96" s="19">
        <f t="shared" si="2"/>
        <v>654</v>
      </c>
      <c r="K96" s="19">
        <f t="shared" si="3"/>
        <v>75</v>
      </c>
      <c r="M96" s="50" t="str">
        <f t="shared" ref="M96:M102" ca="1" si="39">IF(E96&lt;TODAY()-1,"Running -Check status",IF(E96&lt;TODAY()+7,"Urgent - This week!",IF(E96&lt;TODAY()+14,"Coming in 2 weeks", "Coming after 2 weeks")))</f>
        <v>Running -Check status</v>
      </c>
    </row>
    <row r="97" spans="1:13" ht="27.65" customHeight="1" x14ac:dyDescent="0.3">
      <c r="A97" s="21" t="s">
        <v>36</v>
      </c>
      <c r="B97" s="21" t="s">
        <v>157</v>
      </c>
      <c r="C97" s="32" t="s">
        <v>270</v>
      </c>
      <c r="D97" s="31" t="s">
        <v>250</v>
      </c>
      <c r="E97" s="37">
        <v>44105</v>
      </c>
      <c r="F97" s="44">
        <v>44180</v>
      </c>
      <c r="G97" s="37">
        <v>44834</v>
      </c>
      <c r="H97" s="44">
        <v>44834</v>
      </c>
      <c r="I97" s="19">
        <f t="shared" si="1"/>
        <v>729</v>
      </c>
      <c r="J97" s="19">
        <f t="shared" si="2"/>
        <v>654</v>
      </c>
      <c r="K97" s="19">
        <f t="shared" si="3"/>
        <v>75</v>
      </c>
      <c r="M97" s="50" t="str">
        <f t="shared" ca="1" si="39"/>
        <v>Running -Check status</v>
      </c>
    </row>
    <row r="98" spans="1:13" ht="27.65" customHeight="1" x14ac:dyDescent="0.3">
      <c r="A98" s="21" t="s">
        <v>37</v>
      </c>
      <c r="B98" s="21" t="s">
        <v>242</v>
      </c>
      <c r="C98" s="31" t="s">
        <v>250</v>
      </c>
      <c r="D98" s="32" t="s">
        <v>270</v>
      </c>
      <c r="E98" s="37">
        <v>44105</v>
      </c>
      <c r="F98" s="44">
        <v>44180</v>
      </c>
      <c r="G98" s="37">
        <v>44834</v>
      </c>
      <c r="H98" s="44">
        <v>44834</v>
      </c>
      <c r="I98" s="19">
        <f t="shared" si="1"/>
        <v>729</v>
      </c>
      <c r="J98" s="19">
        <f t="shared" si="2"/>
        <v>654</v>
      </c>
      <c r="K98" s="19">
        <f t="shared" si="3"/>
        <v>75</v>
      </c>
      <c r="M98" s="50" t="str">
        <f t="shared" ca="1" si="39"/>
        <v>Running -Check status</v>
      </c>
    </row>
    <row r="99" spans="1:13" ht="27.65" customHeight="1" x14ac:dyDescent="0.3">
      <c r="A99" s="21" t="s">
        <v>38</v>
      </c>
      <c r="B99" s="21" t="s">
        <v>243</v>
      </c>
      <c r="C99" s="32" t="s">
        <v>262</v>
      </c>
      <c r="D99" s="31" t="s">
        <v>250</v>
      </c>
      <c r="E99" s="37">
        <v>44105</v>
      </c>
      <c r="F99" s="44">
        <v>44180</v>
      </c>
      <c r="G99" s="37">
        <v>44834</v>
      </c>
      <c r="H99" s="44">
        <v>44834</v>
      </c>
      <c r="I99" s="19">
        <f t="shared" si="1"/>
        <v>729</v>
      </c>
      <c r="J99" s="19">
        <f t="shared" si="2"/>
        <v>654</v>
      </c>
      <c r="K99" s="19">
        <f t="shared" si="3"/>
        <v>75</v>
      </c>
      <c r="M99" s="50" t="str">
        <f t="shared" ca="1" si="39"/>
        <v>Running -Check status</v>
      </c>
    </row>
    <row r="100" spans="1:13" ht="27.65" customHeight="1" x14ac:dyDescent="0.3">
      <c r="A100" s="21" t="s">
        <v>39</v>
      </c>
      <c r="B100" s="21" t="s">
        <v>244</v>
      </c>
      <c r="C100" s="32" t="s">
        <v>263</v>
      </c>
      <c r="D100" s="31" t="s">
        <v>250</v>
      </c>
      <c r="E100" s="37">
        <v>44105</v>
      </c>
      <c r="F100" s="44">
        <v>44180</v>
      </c>
      <c r="G100" s="37">
        <v>44834</v>
      </c>
      <c r="H100" s="44">
        <v>44834</v>
      </c>
      <c r="I100" s="19">
        <f t="shared" si="1"/>
        <v>729</v>
      </c>
      <c r="J100" s="19">
        <f t="shared" si="2"/>
        <v>654</v>
      </c>
      <c r="K100" s="19">
        <f t="shared" si="3"/>
        <v>75</v>
      </c>
      <c r="M100" s="50" t="str">
        <f t="shared" ca="1" si="39"/>
        <v>Running -Check status</v>
      </c>
    </row>
    <row r="101" spans="1:13" ht="27.65" customHeight="1" x14ac:dyDescent="0.3">
      <c r="A101" s="21" t="s">
        <v>40</v>
      </c>
      <c r="B101" s="21" t="s">
        <v>245</v>
      </c>
      <c r="C101" s="32" t="s">
        <v>270</v>
      </c>
      <c r="D101" s="31" t="s">
        <v>250</v>
      </c>
      <c r="E101" s="37">
        <v>44105</v>
      </c>
      <c r="F101" s="44">
        <v>44180</v>
      </c>
      <c r="G101" s="37">
        <v>44834</v>
      </c>
      <c r="H101" s="44">
        <v>44834</v>
      </c>
      <c r="I101" s="19">
        <f t="shared" si="1"/>
        <v>729</v>
      </c>
      <c r="J101" s="19">
        <f t="shared" si="2"/>
        <v>654</v>
      </c>
      <c r="K101" s="19">
        <f t="shared" si="3"/>
        <v>75</v>
      </c>
      <c r="M101" s="50" t="str">
        <f t="shared" ca="1" si="39"/>
        <v>Running -Check status</v>
      </c>
    </row>
    <row r="102" spans="1:13" ht="27.65" customHeight="1" x14ac:dyDescent="0.3">
      <c r="A102" s="21" t="s">
        <v>41</v>
      </c>
      <c r="B102" s="21" t="s">
        <v>246</v>
      </c>
      <c r="C102" s="32" t="s">
        <v>263</v>
      </c>
      <c r="D102" s="31" t="s">
        <v>250</v>
      </c>
      <c r="E102" s="37">
        <v>44105</v>
      </c>
      <c r="F102" s="44">
        <v>44180</v>
      </c>
      <c r="G102" s="37">
        <v>44834</v>
      </c>
      <c r="H102" s="44">
        <v>44834</v>
      </c>
      <c r="I102" s="19">
        <f t="shared" si="1"/>
        <v>729</v>
      </c>
      <c r="J102" s="19">
        <f t="shared" si="2"/>
        <v>654</v>
      </c>
      <c r="K102" s="19">
        <f t="shared" si="3"/>
        <v>75</v>
      </c>
      <c r="M102" s="50" t="str">
        <f t="shared" ca="1" si="39"/>
        <v>Running -Check status</v>
      </c>
    </row>
    <row r="103" spans="1:13" ht="14.25" customHeight="1" x14ac:dyDescent="0.3">
      <c r="E103" s="37"/>
      <c r="F103" s="37"/>
      <c r="G103" s="37"/>
      <c r="H103" s="37"/>
      <c r="I103" s="19">
        <f t="shared" si="1"/>
        <v>0</v>
      </c>
      <c r="J103" s="19">
        <f t="shared" si="2"/>
        <v>0</v>
      </c>
      <c r="K103" s="19">
        <f t="shared" si="3"/>
        <v>0</v>
      </c>
    </row>
    <row r="104" spans="1:13" ht="14.25" customHeight="1" thickBot="1" x14ac:dyDescent="0.35">
      <c r="E104" s="37"/>
      <c r="F104" s="37"/>
      <c r="G104" s="37"/>
      <c r="H104" s="37"/>
    </row>
    <row r="105" spans="1:13" ht="31" customHeight="1" thickBot="1" x14ac:dyDescent="0.45">
      <c r="A105" s="69" t="s">
        <v>288</v>
      </c>
      <c r="B105" s="70"/>
      <c r="C105" s="70"/>
      <c r="D105" s="70"/>
      <c r="E105" s="70"/>
      <c r="F105" s="70"/>
      <c r="G105" s="70"/>
      <c r="H105" s="70"/>
      <c r="I105" s="71"/>
    </row>
    <row r="106" spans="1:13" ht="20" customHeight="1" thickBot="1" x14ac:dyDescent="0.35">
      <c r="A106" s="59" t="s">
        <v>289</v>
      </c>
      <c r="B106" s="60"/>
      <c r="C106" s="72" t="s">
        <v>290</v>
      </c>
      <c r="D106" s="73"/>
      <c r="E106" s="72" t="s">
        <v>291</v>
      </c>
      <c r="F106" s="74"/>
      <c r="G106" s="74"/>
      <c r="H106" s="74"/>
      <c r="I106" s="73"/>
    </row>
    <row r="107" spans="1:13" ht="75.5" customHeight="1" thickBot="1" x14ac:dyDescent="0.3">
      <c r="A107" s="67" t="s">
        <v>292</v>
      </c>
      <c r="B107" s="68"/>
      <c r="C107" s="75" t="s">
        <v>295</v>
      </c>
      <c r="D107" s="68"/>
      <c r="E107" s="76"/>
      <c r="F107" s="77"/>
      <c r="G107" s="77"/>
      <c r="H107" s="77"/>
      <c r="I107" s="78"/>
    </row>
    <row r="108" spans="1:13" ht="26" customHeight="1" thickBot="1" x14ac:dyDescent="0.4">
      <c r="A108" s="61" t="s">
        <v>293</v>
      </c>
      <c r="B108" s="65">
        <v>44105</v>
      </c>
      <c r="C108" s="66"/>
      <c r="D108" s="62"/>
      <c r="E108" s="63"/>
      <c r="F108" s="62"/>
      <c r="G108" s="62"/>
      <c r="H108" s="62"/>
      <c r="I108" s="64" t="str">
        <f>"Template Revision: "&amp;Version_Code</f>
        <v>Template Revision: 8.6</v>
      </c>
    </row>
    <row r="109" spans="1:13" ht="31.5" customHeight="1" x14ac:dyDescent="0.3">
      <c r="A109" s="101" t="s">
        <v>294</v>
      </c>
      <c r="E109" s="37"/>
      <c r="F109" s="37"/>
      <c r="G109" s="37"/>
      <c r="H109" s="37"/>
    </row>
    <row r="110" spans="1:13" ht="14.25" customHeight="1" x14ac:dyDescent="0.3">
      <c r="E110" s="37"/>
      <c r="F110" s="37"/>
      <c r="G110" s="37"/>
      <c r="H110" s="37"/>
    </row>
    <row r="111" spans="1:13" ht="14.25" customHeight="1" x14ac:dyDescent="0.3">
      <c r="E111" s="37"/>
      <c r="F111" s="37"/>
      <c r="G111" s="37"/>
      <c r="H111" s="37"/>
    </row>
    <row r="112" spans="1:13" ht="14.25" customHeight="1" x14ac:dyDescent="0.3">
      <c r="E112" s="37"/>
      <c r="F112" s="37"/>
      <c r="G112" s="37"/>
      <c r="H112" s="37"/>
    </row>
    <row r="113" spans="5:8" ht="14.25" customHeight="1" x14ac:dyDescent="0.3">
      <c r="E113" s="37"/>
      <c r="F113" s="37"/>
      <c r="G113" s="37"/>
      <c r="H113" s="37"/>
    </row>
    <row r="114" spans="5:8" ht="14.25" customHeight="1" x14ac:dyDescent="0.3">
      <c r="E114" s="37"/>
      <c r="F114" s="37"/>
      <c r="G114" s="37"/>
      <c r="H114" s="37"/>
    </row>
    <row r="115" spans="5:8" ht="14.25" customHeight="1" x14ac:dyDescent="0.3">
      <c r="E115" s="37"/>
      <c r="F115" s="37"/>
      <c r="G115" s="37"/>
      <c r="H115" s="37"/>
    </row>
    <row r="116" spans="5:8" ht="14.25" customHeight="1" x14ac:dyDescent="0.3">
      <c r="E116" s="37"/>
      <c r="F116" s="37"/>
      <c r="G116" s="37"/>
      <c r="H116" s="37"/>
    </row>
    <row r="117" spans="5:8" ht="14.25" customHeight="1" x14ac:dyDescent="0.3">
      <c r="E117" s="37"/>
      <c r="F117" s="37"/>
      <c r="G117" s="37"/>
      <c r="H117" s="37"/>
    </row>
    <row r="118" spans="5:8" ht="14.25" customHeight="1" x14ac:dyDescent="0.3">
      <c r="E118" s="37"/>
      <c r="F118" s="37"/>
      <c r="G118" s="37"/>
      <c r="H118" s="37"/>
    </row>
    <row r="119" spans="5:8" ht="14.25" customHeight="1" x14ac:dyDescent="0.3">
      <c r="E119" s="37"/>
      <c r="F119" s="37"/>
      <c r="G119" s="37"/>
      <c r="H119" s="37"/>
    </row>
    <row r="120" spans="5:8" ht="14.25" customHeight="1" x14ac:dyDescent="0.3">
      <c r="E120" s="37"/>
      <c r="F120" s="37"/>
      <c r="G120" s="37"/>
      <c r="H120" s="37"/>
    </row>
    <row r="121" spans="5:8" ht="14.25" customHeight="1" x14ac:dyDescent="0.3">
      <c r="E121" s="37"/>
      <c r="F121" s="37"/>
      <c r="G121" s="37"/>
      <c r="H121" s="37"/>
    </row>
    <row r="122" spans="5:8" ht="14.25" customHeight="1" x14ac:dyDescent="0.3">
      <c r="E122" s="37"/>
      <c r="F122" s="37"/>
      <c r="G122" s="37"/>
      <c r="H122" s="37"/>
    </row>
    <row r="123" spans="5:8" ht="14.25" customHeight="1" x14ac:dyDescent="0.3">
      <c r="E123" s="37"/>
      <c r="F123" s="37"/>
      <c r="G123" s="37"/>
      <c r="H123" s="37"/>
    </row>
    <row r="124" spans="5:8" ht="14.25" customHeight="1" x14ac:dyDescent="0.3">
      <c r="E124" s="37"/>
      <c r="F124" s="37"/>
      <c r="G124" s="37"/>
      <c r="H124" s="37"/>
    </row>
    <row r="125" spans="5:8" ht="14.25" customHeight="1" x14ac:dyDescent="0.3">
      <c r="E125" s="37"/>
      <c r="F125" s="37"/>
      <c r="G125" s="37"/>
      <c r="H125" s="37"/>
    </row>
    <row r="126" spans="5:8" ht="14.25" customHeight="1" x14ac:dyDescent="0.3"/>
    <row r="127" spans="5:8" ht="14.25" customHeight="1" x14ac:dyDescent="0.3"/>
    <row r="128" spans="5: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row r="1004" ht="14.25" customHeight="1" x14ac:dyDescent="0.3"/>
    <row r="1005" ht="14.25" customHeight="1" x14ac:dyDescent="0.3"/>
    <row r="1006" ht="14.25" customHeight="1" x14ac:dyDescent="0.3"/>
    <row r="1007" ht="14.25" customHeight="1" x14ac:dyDescent="0.3"/>
    <row r="1008" ht="14.25" customHeight="1" x14ac:dyDescent="0.3"/>
    <row r="1009" ht="14.25" customHeight="1" x14ac:dyDescent="0.3"/>
    <row r="1010" ht="14.25" customHeight="1" x14ac:dyDescent="0.3"/>
    <row r="1011" ht="14.25" customHeight="1" x14ac:dyDescent="0.3"/>
    <row r="1012" ht="14.25" customHeight="1" x14ac:dyDescent="0.3"/>
    <row r="1013" ht="14.25" customHeight="1" x14ac:dyDescent="0.3"/>
    <row r="1014" ht="14.25" customHeight="1" x14ac:dyDescent="0.3"/>
    <row r="1015" ht="14.25" customHeight="1" x14ac:dyDescent="0.3"/>
    <row r="1016" ht="14.25" customHeight="1" x14ac:dyDescent="0.3"/>
    <row r="1017" ht="14.25" customHeight="1" x14ac:dyDescent="0.3"/>
    <row r="1018" ht="14.25" customHeight="1" x14ac:dyDescent="0.3"/>
    <row r="1019" ht="14.25" customHeight="1" x14ac:dyDescent="0.3"/>
    <row r="1020" ht="14.25" customHeight="1" x14ac:dyDescent="0.3"/>
    <row r="1021" ht="14.25" customHeight="1" x14ac:dyDescent="0.3"/>
    <row r="1022" ht="14.25" customHeight="1" x14ac:dyDescent="0.3"/>
    <row r="1023" ht="14.25" customHeight="1" x14ac:dyDescent="0.3"/>
    <row r="1024" ht="14.25" customHeight="1" x14ac:dyDescent="0.3"/>
    <row r="1025" ht="14.25" customHeight="1" x14ac:dyDescent="0.3"/>
    <row r="1026" ht="14.25" customHeight="1" x14ac:dyDescent="0.3"/>
    <row r="1027" ht="14.25" customHeight="1" x14ac:dyDescent="0.3"/>
    <row r="1028" ht="14.25" customHeight="1" x14ac:dyDescent="0.3"/>
    <row r="1029" ht="14.25" customHeight="1" x14ac:dyDescent="0.3"/>
    <row r="1030" ht="14.25" customHeight="1" x14ac:dyDescent="0.3"/>
    <row r="1031" ht="14.25" customHeight="1" x14ac:dyDescent="0.3"/>
    <row r="1032" ht="14.25" customHeight="1" x14ac:dyDescent="0.3"/>
    <row r="1033" ht="14.25" customHeight="1" x14ac:dyDescent="0.3"/>
    <row r="1034" ht="14.25" customHeight="1" x14ac:dyDescent="0.3"/>
    <row r="1035" ht="14.25" customHeight="1" x14ac:dyDescent="0.3"/>
    <row r="1036" ht="14.25" customHeight="1" x14ac:dyDescent="0.3"/>
    <row r="1037" ht="14.25" customHeight="1" x14ac:dyDescent="0.3"/>
    <row r="1038" ht="14.25" customHeight="1" x14ac:dyDescent="0.3"/>
    <row r="1039" ht="14.25" customHeight="1" x14ac:dyDescent="0.3"/>
    <row r="1040" ht="14.25" customHeight="1" x14ac:dyDescent="0.3"/>
    <row r="1041" ht="14.25" customHeight="1" x14ac:dyDescent="0.3"/>
    <row r="1042" ht="14.25" customHeight="1" x14ac:dyDescent="0.3"/>
    <row r="1043" ht="14.25" customHeight="1" x14ac:dyDescent="0.3"/>
    <row r="1044" ht="14.25" customHeight="1" x14ac:dyDescent="0.3"/>
    <row r="1045" ht="14.25" customHeight="1" x14ac:dyDescent="0.3"/>
    <row r="1046" ht="14.25" customHeight="1" x14ac:dyDescent="0.3"/>
    <row r="1047" ht="14.25" customHeight="1" x14ac:dyDescent="0.3"/>
    <row r="1048" ht="14.25" customHeight="1" x14ac:dyDescent="0.3"/>
    <row r="1049" ht="14.25" customHeight="1" x14ac:dyDescent="0.3"/>
    <row r="1050" ht="14.25" customHeight="1" x14ac:dyDescent="0.3"/>
    <row r="1051" ht="14.25" customHeight="1" x14ac:dyDescent="0.3"/>
    <row r="1052" ht="14.25" customHeight="1" x14ac:dyDescent="0.3"/>
    <row r="1053" ht="14.25" customHeight="1" x14ac:dyDescent="0.3"/>
  </sheetData>
  <mergeCells count="18">
    <mergeCell ref="A1:A2"/>
    <mergeCell ref="B1:B2"/>
    <mergeCell ref="C1:C2"/>
    <mergeCell ref="E1:F1"/>
    <mergeCell ref="G1:H1"/>
    <mergeCell ref="L1:L2"/>
    <mergeCell ref="N1:N2"/>
    <mergeCell ref="D1:D2"/>
    <mergeCell ref="I1:K1"/>
    <mergeCell ref="O1:O2"/>
    <mergeCell ref="M1:M2"/>
    <mergeCell ref="A105:I105"/>
    <mergeCell ref="C106:D106"/>
    <mergeCell ref="E106:I106"/>
    <mergeCell ref="A107:B107"/>
    <mergeCell ref="C107:D107"/>
    <mergeCell ref="E107:I107"/>
    <mergeCell ref="B108:C108"/>
  </mergeCells>
  <phoneticPr fontId="14" type="noConversion"/>
  <conditionalFormatting sqref="M4:M28 M31:M102">
    <cfRule type="cellIs" dxfId="2" priority="3" operator="equal">
      <formula>"Urgent - This week!"</formula>
    </cfRule>
  </conditionalFormatting>
  <conditionalFormatting sqref="M29:M30">
    <cfRule type="cellIs" dxfId="1" priority="2" operator="equal">
      <formula>"Urgent - This week!"</formula>
    </cfRule>
  </conditionalFormatting>
  <conditionalFormatting sqref="A105:I108">
    <cfRule type="expression" dxfId="0" priority="1">
      <formula>AND(CELL("protect",A105),Check_Locked)</formula>
    </cfRule>
  </conditionalFormatting>
  <dataValidations count="1">
    <dataValidation type="list" allowBlank="1" showInputMessage="1" showErrorMessage="1" sqref="N5:N21 N95:N102 N23:N32 N42:N66 N68:N79 N81:N93 N34:N40" xr:uid="{3099A61C-571F-4249-A105-D02C80FA1B3E}">
      <formula1>"Not yet started, In progress, Delayed, Completed, Post-poned, Cancelled"</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000"/>
  <sheetViews>
    <sheetView workbookViewId="0">
      <selection activeCell="E38" sqref="E38"/>
    </sheetView>
  </sheetViews>
  <sheetFormatPr defaultColWidth="12.58203125" defaultRowHeight="15" customHeight="1" x14ac:dyDescent="0.3"/>
  <cols>
    <col min="1" max="1" width="60.1640625" customWidth="1"/>
    <col min="2" max="2" width="8.9140625" customWidth="1"/>
    <col min="3" max="4" width="3.1640625" customWidth="1"/>
    <col min="5" max="5" width="4.25" customWidth="1"/>
    <col min="6" max="7" width="2.4140625" customWidth="1"/>
    <col min="8" max="8" width="8.9140625" customWidth="1"/>
    <col min="9" max="10" width="2.1640625" customWidth="1"/>
    <col min="11" max="11" width="4.25" customWidth="1"/>
    <col min="12" max="13" width="2.6640625" customWidth="1"/>
    <col min="14" max="14" width="5.4140625" customWidth="1"/>
    <col min="15" max="15" width="4.25" customWidth="1"/>
    <col min="16" max="16" width="2.4140625" customWidth="1"/>
    <col min="17" max="17" width="4.25" customWidth="1"/>
    <col min="18" max="24" width="2.6640625" customWidth="1"/>
    <col min="25" max="25" width="4.25" customWidth="1"/>
    <col min="26" max="26" width="6.1640625" customWidth="1"/>
    <col min="27" max="37" width="2.4140625" customWidth="1"/>
    <col min="38" max="38" width="6.58203125" customWidth="1"/>
  </cols>
  <sheetData>
    <row r="1" spans="1:38" ht="14.25" customHeight="1" x14ac:dyDescent="0.5">
      <c r="A1" s="93" t="s">
        <v>0</v>
      </c>
      <c r="B1" s="9"/>
      <c r="C1" s="95" t="s">
        <v>1</v>
      </c>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7"/>
    </row>
    <row r="2" spans="1:38" ht="14.25" customHeight="1" x14ac:dyDescent="0.5">
      <c r="A2" s="94"/>
      <c r="B2" s="9"/>
      <c r="C2" s="1">
        <v>1</v>
      </c>
      <c r="D2" s="1">
        <v>2</v>
      </c>
      <c r="E2" s="1">
        <v>3</v>
      </c>
      <c r="F2" s="1">
        <v>4</v>
      </c>
      <c r="G2" s="1">
        <v>5</v>
      </c>
      <c r="H2" s="1">
        <v>6</v>
      </c>
      <c r="I2" s="1">
        <v>7</v>
      </c>
      <c r="J2" s="1">
        <v>8</v>
      </c>
      <c r="K2" s="1">
        <v>9</v>
      </c>
      <c r="L2" s="1">
        <v>10</v>
      </c>
      <c r="M2" s="1">
        <v>11</v>
      </c>
      <c r="N2" s="1">
        <v>12</v>
      </c>
      <c r="O2" s="1">
        <v>13</v>
      </c>
      <c r="P2" s="1">
        <v>14</v>
      </c>
      <c r="Q2" s="1">
        <v>15</v>
      </c>
      <c r="R2" s="1">
        <v>16</v>
      </c>
      <c r="S2" s="1">
        <v>17</v>
      </c>
      <c r="T2" s="1">
        <v>18</v>
      </c>
      <c r="U2" s="1">
        <v>19</v>
      </c>
      <c r="V2" s="1">
        <v>20</v>
      </c>
      <c r="W2" s="1">
        <v>21</v>
      </c>
      <c r="X2" s="1">
        <v>22</v>
      </c>
      <c r="Y2" s="1">
        <v>23</v>
      </c>
      <c r="Z2" s="1">
        <v>24</v>
      </c>
      <c r="AA2" s="1">
        <v>25</v>
      </c>
      <c r="AB2" s="1">
        <v>26</v>
      </c>
      <c r="AC2" s="1">
        <v>27</v>
      </c>
      <c r="AD2" s="1">
        <v>28</v>
      </c>
      <c r="AE2" s="1">
        <v>29</v>
      </c>
      <c r="AF2" s="1">
        <v>30</v>
      </c>
      <c r="AG2" s="1">
        <v>31</v>
      </c>
      <c r="AH2" s="1">
        <v>32</v>
      </c>
      <c r="AI2" s="1">
        <v>33</v>
      </c>
      <c r="AJ2" s="1">
        <v>34</v>
      </c>
      <c r="AK2" s="1">
        <v>35</v>
      </c>
      <c r="AL2" s="1">
        <v>36</v>
      </c>
    </row>
    <row r="3" spans="1:38" ht="14.25" customHeight="1" x14ac:dyDescent="0.3">
      <c r="A3" s="98" t="s">
        <v>2</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1"/>
    </row>
    <row r="4" spans="1:38" ht="14.25" customHeight="1" x14ac:dyDescent="0.35">
      <c r="A4" s="7" t="s">
        <v>58</v>
      </c>
      <c r="B4" s="2" t="s">
        <v>59</v>
      </c>
      <c r="C4" s="3"/>
      <c r="D4" s="3"/>
      <c r="E4" s="4" t="s">
        <v>42</v>
      </c>
    </row>
    <row r="5" spans="1:38" ht="14.25" customHeight="1" x14ac:dyDescent="0.35">
      <c r="A5" s="7" t="s">
        <v>60</v>
      </c>
      <c r="B5" s="2" t="s">
        <v>61</v>
      </c>
      <c r="E5" s="3"/>
      <c r="F5" s="3"/>
      <c r="G5" s="3"/>
      <c r="H5" s="4" t="s">
        <v>62</v>
      </c>
    </row>
    <row r="6" spans="1:38" ht="14.25" customHeight="1" x14ac:dyDescent="0.35">
      <c r="A6" s="7" t="s">
        <v>63</v>
      </c>
      <c r="B6" s="2" t="s">
        <v>64</v>
      </c>
      <c r="E6" s="3"/>
      <c r="F6" s="3"/>
      <c r="G6" s="3"/>
      <c r="H6" s="3"/>
      <c r="I6" s="3"/>
      <c r="J6" s="3"/>
      <c r="K6" s="4" t="s">
        <v>43</v>
      </c>
    </row>
    <row r="7" spans="1:38" ht="14.25" customHeight="1" x14ac:dyDescent="0.3">
      <c r="A7" s="99" t="s">
        <v>3</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1"/>
    </row>
    <row r="8" spans="1:38" ht="14.25" customHeight="1" x14ac:dyDescent="0.35">
      <c r="A8" s="7" t="s">
        <v>65</v>
      </c>
      <c r="B8" s="7" t="s">
        <v>66</v>
      </c>
      <c r="H8" s="3"/>
      <c r="I8" s="3"/>
      <c r="J8" s="3"/>
      <c r="K8" s="3"/>
      <c r="L8" s="3"/>
      <c r="M8" s="3"/>
      <c r="N8" s="8" t="s">
        <v>44</v>
      </c>
    </row>
    <row r="9" spans="1:38" ht="14.25" customHeight="1" x14ac:dyDescent="0.35">
      <c r="A9" s="7" t="s">
        <v>67</v>
      </c>
      <c r="B9" s="2" t="s">
        <v>64</v>
      </c>
      <c r="F9" s="3"/>
      <c r="G9" s="3"/>
      <c r="H9" s="3"/>
      <c r="I9" s="3"/>
      <c r="J9" s="3"/>
      <c r="K9" s="3"/>
      <c r="L9" s="3"/>
    </row>
    <row r="10" spans="1:38" ht="14.25" customHeight="1" x14ac:dyDescent="0.35">
      <c r="A10" s="7" t="s">
        <v>68</v>
      </c>
      <c r="B10" s="2" t="s">
        <v>61</v>
      </c>
      <c r="F10" s="3"/>
      <c r="G10" s="3"/>
      <c r="H10" s="3"/>
      <c r="I10" s="3"/>
      <c r="J10" s="3"/>
      <c r="K10" s="3"/>
      <c r="L10" s="3"/>
    </row>
    <row r="11" spans="1:38" ht="14.25" customHeight="1" x14ac:dyDescent="0.35">
      <c r="A11" s="7" t="s">
        <v>69</v>
      </c>
      <c r="B11" s="2" t="s">
        <v>70</v>
      </c>
      <c r="I11" s="3"/>
      <c r="J11" s="3"/>
      <c r="K11" s="3"/>
      <c r="L11" s="3"/>
      <c r="M11" s="3"/>
      <c r="N11" s="3"/>
      <c r="O11" s="6" t="s">
        <v>7</v>
      </c>
    </row>
    <row r="12" spans="1:38" ht="14.25" customHeight="1" x14ac:dyDescent="0.3">
      <c r="A12" s="99" t="s">
        <v>10</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1"/>
    </row>
    <row r="13" spans="1:38" ht="14.25" customHeight="1" x14ac:dyDescent="0.35">
      <c r="A13" s="10" t="s">
        <v>71</v>
      </c>
      <c r="B13" s="2" t="s">
        <v>72</v>
      </c>
      <c r="I13" s="3"/>
      <c r="J13" s="3"/>
      <c r="K13" s="3"/>
      <c r="L13" s="3"/>
      <c r="M13" s="3"/>
      <c r="N13" s="3"/>
      <c r="O13" s="3"/>
      <c r="P13" s="3"/>
      <c r="Q13" s="3"/>
      <c r="R13" s="3"/>
      <c r="S13" s="3"/>
      <c r="T13" s="3"/>
      <c r="U13" s="3"/>
      <c r="V13" s="3"/>
      <c r="W13" s="3"/>
      <c r="X13" s="3"/>
      <c r="Y13" s="5" t="s">
        <v>13</v>
      </c>
    </row>
    <row r="14" spans="1:38" ht="14.25" customHeight="1" x14ac:dyDescent="0.35">
      <c r="A14" s="10" t="s">
        <v>73</v>
      </c>
      <c r="B14" s="2" t="s">
        <v>70</v>
      </c>
      <c r="L14" s="3"/>
      <c r="M14" s="3"/>
      <c r="N14" s="3"/>
      <c r="O14" s="3"/>
      <c r="P14" s="3"/>
      <c r="Q14" s="5" t="s">
        <v>15</v>
      </c>
    </row>
    <row r="15" spans="1:38" ht="14.25" customHeight="1" x14ac:dyDescent="0.3">
      <c r="A15" s="100" t="s">
        <v>45</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1"/>
    </row>
    <row r="16" spans="1:38" ht="14.25" customHeight="1" x14ac:dyDescent="0.35">
      <c r="A16" s="10" t="s">
        <v>74</v>
      </c>
      <c r="B16" s="2" t="s">
        <v>75</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8" t="s">
        <v>46</v>
      </c>
    </row>
    <row r="17" spans="1:38" ht="14.25" customHeight="1" x14ac:dyDescent="0.35">
      <c r="A17" s="89" t="s">
        <v>47</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1"/>
    </row>
    <row r="18" spans="1:38" ht="14.25" customHeight="1" x14ac:dyDescent="0.35">
      <c r="A18" s="10" t="s">
        <v>76</v>
      </c>
      <c r="B18" s="2" t="s">
        <v>70</v>
      </c>
      <c r="O18" s="3"/>
      <c r="P18" s="3"/>
      <c r="Q18" s="3"/>
      <c r="R18" s="3"/>
      <c r="S18" s="3"/>
      <c r="T18" s="3"/>
      <c r="U18" s="3"/>
      <c r="V18" s="3"/>
      <c r="W18" s="3"/>
      <c r="X18" s="3"/>
      <c r="Y18" s="3"/>
      <c r="Z18" s="5" t="s">
        <v>23</v>
      </c>
    </row>
    <row r="19" spans="1:38" ht="14.25" customHeight="1" x14ac:dyDescent="0.35">
      <c r="A19" s="10" t="s">
        <v>77</v>
      </c>
      <c r="B19" s="2" t="s">
        <v>75</v>
      </c>
      <c r="O19" s="3"/>
      <c r="P19" s="3"/>
      <c r="Q19" s="3"/>
      <c r="R19" s="3"/>
      <c r="S19" s="3"/>
      <c r="T19" s="3"/>
      <c r="U19" s="3"/>
      <c r="V19" s="3"/>
      <c r="W19" s="3"/>
      <c r="X19" s="3"/>
      <c r="Y19" s="3"/>
      <c r="Z19" s="5" t="s">
        <v>48</v>
      </c>
      <c r="AA19" s="3"/>
      <c r="AB19" s="3"/>
      <c r="AC19" s="3"/>
      <c r="AD19" s="3"/>
      <c r="AE19" s="3"/>
      <c r="AF19" s="3"/>
      <c r="AG19" s="3"/>
      <c r="AH19" s="3"/>
      <c r="AI19" s="3"/>
      <c r="AJ19" s="3"/>
      <c r="AK19" s="3"/>
      <c r="AL19" s="8" t="s">
        <v>49</v>
      </c>
    </row>
    <row r="20" spans="1:38" ht="14.25" customHeight="1" x14ac:dyDescent="0.35">
      <c r="A20" s="10" t="s">
        <v>78</v>
      </c>
      <c r="B20" s="2" t="s">
        <v>75</v>
      </c>
      <c r="O20" s="3"/>
      <c r="P20" s="3"/>
      <c r="Q20" s="3"/>
      <c r="R20" s="3"/>
      <c r="S20" s="3"/>
      <c r="T20" s="3"/>
      <c r="U20" s="3"/>
      <c r="V20" s="3"/>
      <c r="W20" s="3"/>
      <c r="X20" s="3"/>
      <c r="Y20" s="3"/>
      <c r="Z20" s="5" t="s">
        <v>50</v>
      </c>
      <c r="AA20" s="3"/>
      <c r="AB20" s="3"/>
      <c r="AC20" s="3"/>
      <c r="AD20" s="3"/>
      <c r="AE20" s="3"/>
      <c r="AF20" s="3"/>
      <c r="AG20" s="3"/>
      <c r="AH20" s="3"/>
      <c r="AI20" s="3"/>
      <c r="AJ20" s="3"/>
      <c r="AK20" s="3"/>
      <c r="AL20" s="8" t="s">
        <v>49</v>
      </c>
    </row>
    <row r="21" spans="1:38" ht="14.25" customHeight="1" x14ac:dyDescent="0.35">
      <c r="A21" s="10" t="s">
        <v>79</v>
      </c>
      <c r="B21" s="2" t="s">
        <v>75</v>
      </c>
      <c r="O21" s="3"/>
      <c r="P21" s="3"/>
      <c r="Q21" s="3"/>
      <c r="R21" s="3"/>
      <c r="S21" s="3"/>
      <c r="T21" s="3"/>
      <c r="U21" s="3"/>
      <c r="V21" s="3"/>
      <c r="W21" s="3"/>
      <c r="X21" s="3"/>
      <c r="Y21" s="3"/>
      <c r="Z21" s="5" t="s">
        <v>51</v>
      </c>
      <c r="AA21" s="3"/>
      <c r="AB21" s="3"/>
      <c r="AC21" s="3"/>
      <c r="AD21" s="3"/>
      <c r="AE21" s="3"/>
      <c r="AF21" s="3"/>
      <c r="AG21" s="3"/>
      <c r="AH21" s="3"/>
      <c r="AI21" s="3"/>
      <c r="AJ21" s="3"/>
      <c r="AK21" s="3"/>
      <c r="AL21" s="8" t="s">
        <v>52</v>
      </c>
    </row>
    <row r="22" spans="1:38" ht="14.25" customHeight="1" x14ac:dyDescent="0.35">
      <c r="A22" s="89" t="s">
        <v>27</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1"/>
    </row>
    <row r="23" spans="1:38" ht="14.25" customHeight="1" x14ac:dyDescent="0.35">
      <c r="A23" s="10" t="s">
        <v>80</v>
      </c>
      <c r="B23" s="2" t="s">
        <v>59</v>
      </c>
      <c r="C23" s="3"/>
      <c r="D23" s="3"/>
      <c r="E23" s="3"/>
      <c r="F23" s="3"/>
      <c r="G23" s="3"/>
      <c r="H23" s="5" t="s">
        <v>29</v>
      </c>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8"/>
    </row>
    <row r="24" spans="1:38" ht="14.25" customHeight="1" x14ac:dyDescent="0.35">
      <c r="A24" s="10" t="s">
        <v>81</v>
      </c>
      <c r="B24" s="2" t="s">
        <v>61</v>
      </c>
      <c r="C24" s="3"/>
      <c r="D24" s="3"/>
      <c r="E24" s="3"/>
      <c r="F24" s="3"/>
      <c r="G24" s="3"/>
      <c r="H24" s="3"/>
      <c r="I24" s="3"/>
      <c r="J24" s="3"/>
      <c r="K24" s="3"/>
      <c r="L24" s="3"/>
      <c r="M24" s="3"/>
      <c r="N24" s="8" t="s">
        <v>53</v>
      </c>
    </row>
    <row r="25" spans="1:38" ht="14.25" customHeight="1" x14ac:dyDescent="0.35">
      <c r="A25" s="10" t="s">
        <v>82</v>
      </c>
      <c r="B25" s="2" t="s">
        <v>83</v>
      </c>
      <c r="C25" s="3"/>
      <c r="D25" s="3"/>
      <c r="E25" s="3"/>
      <c r="F25" s="3"/>
      <c r="G25" s="3"/>
      <c r="H25" s="3"/>
      <c r="I25" s="3"/>
      <c r="J25" s="3"/>
      <c r="K25" s="3"/>
      <c r="L25" s="3"/>
      <c r="M25" s="3"/>
      <c r="N25" s="8" t="s">
        <v>54</v>
      </c>
    </row>
    <row r="26" spans="1:38" ht="14.25" customHeight="1" x14ac:dyDescent="0.35">
      <c r="A26" s="10" t="s">
        <v>84</v>
      </c>
      <c r="B26" s="2" t="s">
        <v>75</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8" t="s">
        <v>55</v>
      </c>
    </row>
    <row r="27" spans="1:38" ht="14.25" customHeight="1" x14ac:dyDescent="0.35">
      <c r="A27" s="92" t="s">
        <v>34</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1"/>
    </row>
    <row r="28" spans="1:38" ht="14.25" customHeight="1" x14ac:dyDescent="0.35">
      <c r="A28" s="10" t="s">
        <v>85</v>
      </c>
      <c r="B28" s="2" t="s">
        <v>59</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row>
    <row r="29" spans="1:38" ht="14.25" customHeight="1" x14ac:dyDescent="0.35">
      <c r="A29" s="10" t="s">
        <v>86</v>
      </c>
      <c r="B29" s="2" t="s">
        <v>61</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row>
    <row r="30" spans="1:38" ht="14.25" customHeight="1" x14ac:dyDescent="0.35">
      <c r="A30" s="10" t="s">
        <v>87</v>
      </c>
      <c r="B30" s="2" t="s">
        <v>61</v>
      </c>
      <c r="C30" s="3"/>
      <c r="D30" s="3"/>
      <c r="E30" s="3"/>
      <c r="F30" s="3"/>
      <c r="G30" s="3"/>
      <c r="H30" s="8" t="s">
        <v>88</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8" t="s">
        <v>56</v>
      </c>
    </row>
    <row r="31" spans="1:38" ht="14.25" customHeight="1" x14ac:dyDescent="0.35">
      <c r="A31" s="10" t="s">
        <v>89</v>
      </c>
      <c r="B31" s="2" t="s">
        <v>61</v>
      </c>
      <c r="C31" s="3"/>
      <c r="D31" s="3"/>
      <c r="E31" s="3"/>
      <c r="F31" s="3"/>
      <c r="G31" s="3"/>
      <c r="H31" s="8" t="s">
        <v>90</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8" t="s">
        <v>57</v>
      </c>
    </row>
    <row r="32" spans="1:38"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9">
    <mergeCell ref="A22:AL22"/>
    <mergeCell ref="A27:AL27"/>
    <mergeCell ref="A1:A2"/>
    <mergeCell ref="C1:AL1"/>
    <mergeCell ref="A3:AL3"/>
    <mergeCell ref="A7:AL7"/>
    <mergeCell ref="A12:AL12"/>
    <mergeCell ref="A15:AL15"/>
    <mergeCell ref="A17:AL1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 Packages</vt:lpstr>
      <vt:lpstr>Deliverables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dc:creator>
  <cp:lastModifiedBy>Twagirumukiza, Marc</cp:lastModifiedBy>
  <dcterms:created xsi:type="dcterms:W3CDTF">2020-06-04T16:29:19Z</dcterms:created>
  <dcterms:modified xsi:type="dcterms:W3CDTF">2021-02-04T10:35:22Z</dcterms:modified>
</cp:coreProperties>
</file>